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 activeTab="2"/>
  </bookViews>
  <sheets>
    <sheet name="Save" sheetId="1" r:id="rId1"/>
    <sheet name="Invest" sheetId="4" r:id="rId2"/>
    <sheet name="Save &amp; Invest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D2" i="1" l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C2" i="5"/>
  <c r="B2" i="5"/>
  <c r="E2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C2" i="4"/>
  <c r="B2" i="4"/>
  <c r="E2" i="4" s="1"/>
  <c r="D2" i="5" l="1"/>
  <c r="C3" i="5" s="1"/>
  <c r="D2" i="4"/>
  <c r="C3" i="4" s="1"/>
  <c r="B3" i="5"/>
  <c r="B3" i="4"/>
  <c r="C2" i="1"/>
  <c r="B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D3" i="5" l="1"/>
  <c r="C4" i="5" s="1"/>
  <c r="B4" i="5"/>
  <c r="E3" i="5"/>
  <c r="D3" i="4"/>
  <c r="B4" i="4"/>
  <c r="E3" i="4"/>
  <c r="B3" i="1"/>
  <c r="B4" i="1"/>
  <c r="D3" i="1"/>
  <c r="E3" i="1"/>
  <c r="E2" i="1"/>
  <c r="C3" i="1" s="1"/>
  <c r="C4" i="4" l="1"/>
  <c r="B5" i="5"/>
  <c r="E4" i="5"/>
  <c r="D4" i="5"/>
  <c r="C5" i="5" s="1"/>
  <c r="B5" i="4"/>
  <c r="E4" i="4"/>
  <c r="D4" i="4"/>
  <c r="C4" i="1"/>
  <c r="B5" i="1"/>
  <c r="E4" i="1"/>
  <c r="D4" i="1"/>
  <c r="C5" i="4" l="1"/>
  <c r="E5" i="5"/>
  <c r="D5" i="5"/>
  <c r="C6" i="5" s="1"/>
  <c r="B6" i="5"/>
  <c r="D5" i="4"/>
  <c r="C6" i="4" s="1"/>
  <c r="E5" i="4"/>
  <c r="B6" i="4"/>
  <c r="C5" i="1"/>
  <c r="E5" i="1"/>
  <c r="D5" i="1"/>
  <c r="B6" i="1"/>
  <c r="E6" i="5" l="1"/>
  <c r="D6" i="5"/>
  <c r="C7" i="5" s="1"/>
  <c r="B7" i="5"/>
  <c r="E6" i="4"/>
  <c r="D6" i="4"/>
  <c r="B7" i="4"/>
  <c r="C6" i="1"/>
  <c r="E6" i="1"/>
  <c r="D6" i="1"/>
  <c r="B7" i="1"/>
  <c r="C7" i="4" l="1"/>
  <c r="D7" i="5"/>
  <c r="B8" i="5"/>
  <c r="E7" i="5"/>
  <c r="D7" i="4"/>
  <c r="C8" i="4" s="1"/>
  <c r="B8" i="4"/>
  <c r="E7" i="4"/>
  <c r="C7" i="1"/>
  <c r="B8" i="1"/>
  <c r="E7" i="1"/>
  <c r="D7" i="1"/>
  <c r="C8" i="5" l="1"/>
  <c r="B9" i="5"/>
  <c r="E8" i="5"/>
  <c r="D8" i="5"/>
  <c r="B9" i="4"/>
  <c r="E8" i="4"/>
  <c r="D8" i="4"/>
  <c r="C9" i="4" s="1"/>
  <c r="C8" i="1"/>
  <c r="B9" i="1"/>
  <c r="E8" i="1"/>
  <c r="D8" i="1"/>
  <c r="C9" i="5" l="1"/>
  <c r="E9" i="5"/>
  <c r="D9" i="5"/>
  <c r="C10" i="5" s="1"/>
  <c r="B10" i="5"/>
  <c r="E9" i="4"/>
  <c r="D9" i="4"/>
  <c r="C10" i="4" s="1"/>
  <c r="B10" i="4"/>
  <c r="C9" i="1"/>
  <c r="B10" i="1"/>
  <c r="E9" i="1"/>
  <c r="D9" i="1"/>
  <c r="E10" i="5" l="1"/>
  <c r="D10" i="5"/>
  <c r="C11" i="5" s="1"/>
  <c r="B11" i="5"/>
  <c r="E10" i="4"/>
  <c r="D10" i="4"/>
  <c r="B11" i="4"/>
  <c r="C10" i="1"/>
  <c r="B11" i="1"/>
  <c r="E10" i="1"/>
  <c r="D10" i="1"/>
  <c r="C11" i="4" l="1"/>
  <c r="D11" i="5"/>
  <c r="B12" i="5"/>
  <c r="E11" i="5"/>
  <c r="D11" i="4"/>
  <c r="C12" i="4" s="1"/>
  <c r="B12" i="4"/>
  <c r="E11" i="4"/>
  <c r="C11" i="1"/>
  <c r="B12" i="1"/>
  <c r="E11" i="1"/>
  <c r="D11" i="1"/>
  <c r="C12" i="5" l="1"/>
  <c r="B13" i="5"/>
  <c r="E12" i="5"/>
  <c r="D12" i="5"/>
  <c r="C13" i="5" s="1"/>
  <c r="B13" i="4"/>
  <c r="E12" i="4"/>
  <c r="D12" i="4"/>
  <c r="C13" i="4" s="1"/>
  <c r="C12" i="1"/>
  <c r="B13" i="1"/>
  <c r="E12" i="1"/>
  <c r="D12" i="1"/>
  <c r="E13" i="5" l="1"/>
  <c r="D13" i="5"/>
  <c r="C14" i="5" s="1"/>
  <c r="B14" i="5"/>
  <c r="E13" i="4"/>
  <c r="D13" i="4"/>
  <c r="B14" i="4"/>
  <c r="C13" i="1"/>
  <c r="B14" i="1"/>
  <c r="E13" i="1"/>
  <c r="D13" i="1"/>
  <c r="C14" i="4" l="1"/>
  <c r="E14" i="5"/>
  <c r="D14" i="5"/>
  <c r="C15" i="5" s="1"/>
  <c r="B15" i="5"/>
  <c r="E14" i="4"/>
  <c r="D14" i="4"/>
  <c r="C15" i="4" s="1"/>
  <c r="B15" i="4"/>
  <c r="C14" i="1"/>
  <c r="B15" i="1"/>
  <c r="E14" i="1"/>
  <c r="D14" i="1"/>
  <c r="D15" i="5" l="1"/>
  <c r="C16" i="5" s="1"/>
  <c r="E15" i="5"/>
  <c r="B16" i="5"/>
  <c r="D15" i="4"/>
  <c r="C16" i="4" s="1"/>
  <c r="B16" i="4"/>
  <c r="E15" i="4"/>
  <c r="C15" i="1"/>
  <c r="B16" i="1"/>
  <c r="E15" i="1"/>
  <c r="D15" i="1"/>
  <c r="B17" i="5" l="1"/>
  <c r="D16" i="5"/>
  <c r="C17" i="5" s="1"/>
  <c r="E16" i="5"/>
  <c r="B17" i="4"/>
  <c r="E16" i="4"/>
  <c r="D16" i="4"/>
  <c r="C17" i="4" s="1"/>
  <c r="C16" i="1"/>
  <c r="B17" i="1"/>
  <c r="E16" i="1"/>
  <c r="D16" i="1"/>
  <c r="E17" i="5" l="1"/>
  <c r="D17" i="5"/>
  <c r="C18" i="5" s="1"/>
  <c r="B18" i="5"/>
  <c r="E17" i="4"/>
  <c r="D17" i="4"/>
  <c r="B18" i="4"/>
  <c r="C17" i="1"/>
  <c r="B18" i="1"/>
  <c r="E17" i="1"/>
  <c r="D17" i="1"/>
  <c r="C18" i="4" l="1"/>
  <c r="E18" i="5"/>
  <c r="D18" i="5"/>
  <c r="C19" i="5" s="1"/>
  <c r="B19" i="5"/>
  <c r="E18" i="4"/>
  <c r="D18" i="4"/>
  <c r="B19" i="4"/>
  <c r="C18" i="1"/>
  <c r="B19" i="1"/>
  <c r="E18" i="1"/>
  <c r="D18" i="1"/>
  <c r="C19" i="4" l="1"/>
  <c r="D19" i="5"/>
  <c r="B20" i="5"/>
  <c r="E19" i="5"/>
  <c r="D19" i="4"/>
  <c r="C20" i="4" s="1"/>
  <c r="B20" i="4"/>
  <c r="E19" i="4"/>
  <c r="C19" i="1"/>
  <c r="B20" i="1"/>
  <c r="E19" i="1"/>
  <c r="D19" i="1"/>
  <c r="C20" i="5" l="1"/>
  <c r="B21" i="5"/>
  <c r="E20" i="5"/>
  <c r="D20" i="5"/>
  <c r="C21" i="5" s="1"/>
  <c r="B21" i="4"/>
  <c r="E20" i="4"/>
  <c r="D20" i="4"/>
  <c r="C21" i="4" s="1"/>
  <c r="C20" i="1"/>
  <c r="B21" i="1"/>
  <c r="E20" i="1"/>
  <c r="D20" i="1"/>
  <c r="E21" i="5" l="1"/>
  <c r="D21" i="5"/>
  <c r="C22" i="5" s="1"/>
  <c r="B22" i="5"/>
  <c r="E21" i="4"/>
  <c r="D21" i="4"/>
  <c r="B22" i="4"/>
  <c r="C21" i="1"/>
  <c r="B22" i="1"/>
  <c r="E21" i="1"/>
  <c r="D21" i="1"/>
  <c r="C22" i="4" l="1"/>
  <c r="E22" i="5"/>
  <c r="D22" i="5"/>
  <c r="C23" i="5" s="1"/>
  <c r="B23" i="5"/>
  <c r="E22" i="4"/>
  <c r="D22" i="4"/>
  <c r="B23" i="4"/>
  <c r="C22" i="1"/>
  <c r="B23" i="1"/>
  <c r="E22" i="1"/>
  <c r="D22" i="1"/>
  <c r="C23" i="4" l="1"/>
  <c r="D23" i="5"/>
  <c r="B24" i="5"/>
  <c r="E23" i="5"/>
  <c r="D23" i="4"/>
  <c r="C24" i="4" s="1"/>
  <c r="B24" i="4"/>
  <c r="E23" i="4"/>
  <c r="C23" i="1"/>
  <c r="B24" i="1"/>
  <c r="E23" i="1"/>
  <c r="D23" i="1"/>
  <c r="C24" i="5" l="1"/>
  <c r="B25" i="5"/>
  <c r="E24" i="5"/>
  <c r="D24" i="5"/>
  <c r="C25" i="5" s="1"/>
  <c r="B25" i="4"/>
  <c r="E24" i="4"/>
  <c r="D24" i="4"/>
  <c r="C25" i="4" s="1"/>
  <c r="C24" i="1"/>
  <c r="B25" i="1"/>
  <c r="E25" i="1" s="1"/>
  <c r="E24" i="1"/>
  <c r="D24" i="1"/>
  <c r="E25" i="5" l="1"/>
  <c r="D25" i="5"/>
  <c r="C26" i="5" s="1"/>
  <c r="B26" i="5"/>
  <c r="E25" i="4"/>
  <c r="D25" i="4"/>
  <c r="B26" i="4"/>
  <c r="C25" i="1"/>
  <c r="B26" i="1"/>
  <c r="D25" i="1"/>
  <c r="C26" i="4" l="1"/>
  <c r="E26" i="5"/>
  <c r="D26" i="5"/>
  <c r="C27" i="5" s="1"/>
  <c r="B27" i="5"/>
  <c r="E26" i="4"/>
  <c r="D26" i="4"/>
  <c r="B27" i="4"/>
  <c r="C26" i="1"/>
  <c r="B27" i="1"/>
  <c r="E26" i="1"/>
  <c r="D26" i="1"/>
  <c r="C27" i="4" l="1"/>
  <c r="D27" i="5"/>
  <c r="B28" i="5"/>
  <c r="E27" i="5"/>
  <c r="D27" i="4"/>
  <c r="B28" i="4"/>
  <c r="E27" i="4"/>
  <c r="C27" i="1"/>
  <c r="B28" i="1"/>
  <c r="E27" i="1"/>
  <c r="D27" i="1"/>
  <c r="C28" i="5" l="1"/>
  <c r="C28" i="4"/>
  <c r="B29" i="5"/>
  <c r="E28" i="5"/>
  <c r="D28" i="5"/>
  <c r="B29" i="4"/>
  <c r="E28" i="4"/>
  <c r="D28" i="4"/>
  <c r="C29" i="4" s="1"/>
  <c r="C28" i="1"/>
  <c r="B29" i="1"/>
  <c r="E28" i="1"/>
  <c r="D28" i="1"/>
  <c r="C29" i="5" l="1"/>
  <c r="E29" i="5"/>
  <c r="D29" i="5"/>
  <c r="C30" i="5" s="1"/>
  <c r="B30" i="5"/>
  <c r="E29" i="4"/>
  <c r="D29" i="4"/>
  <c r="B30" i="4"/>
  <c r="C29" i="1"/>
  <c r="B30" i="1"/>
  <c r="E29" i="1"/>
  <c r="D29" i="1"/>
  <c r="C30" i="4" l="1"/>
  <c r="E30" i="5"/>
  <c r="D30" i="5"/>
  <c r="C31" i="5" s="1"/>
  <c r="B31" i="5"/>
  <c r="E30" i="4"/>
  <c r="D30" i="4"/>
  <c r="C31" i="4" s="1"/>
  <c r="B31" i="4"/>
  <c r="C30" i="1"/>
  <c r="B31" i="1"/>
  <c r="E30" i="1"/>
  <c r="D30" i="1"/>
  <c r="D31" i="5" l="1"/>
  <c r="B32" i="5"/>
  <c r="E31" i="5"/>
  <c r="D31" i="4"/>
  <c r="C32" i="4" s="1"/>
  <c r="B32" i="4"/>
  <c r="E31" i="4"/>
  <c r="C31" i="1"/>
  <c r="B32" i="1"/>
  <c r="E31" i="1"/>
  <c r="D31" i="1"/>
  <c r="C32" i="5" l="1"/>
  <c r="B33" i="5"/>
  <c r="E32" i="5"/>
  <c r="D32" i="5"/>
  <c r="C33" i="5" s="1"/>
  <c r="B33" i="4"/>
  <c r="E32" i="4"/>
  <c r="D32" i="4"/>
  <c r="C33" i="4" s="1"/>
  <c r="C32" i="1"/>
  <c r="B33" i="1"/>
  <c r="E32" i="1"/>
  <c r="D32" i="1"/>
  <c r="E33" i="5" l="1"/>
  <c r="D33" i="5"/>
  <c r="C34" i="5" s="1"/>
  <c r="B34" i="5"/>
  <c r="E33" i="4"/>
  <c r="D33" i="4"/>
  <c r="B34" i="4"/>
  <c r="C33" i="1"/>
  <c r="B34" i="1"/>
  <c r="E33" i="1"/>
  <c r="D33" i="1"/>
  <c r="C34" i="4" l="1"/>
  <c r="E34" i="5"/>
  <c r="D34" i="5"/>
  <c r="C35" i="5" s="1"/>
  <c r="B35" i="5"/>
  <c r="E34" i="4"/>
  <c r="D34" i="4"/>
  <c r="C35" i="4" s="1"/>
  <c r="B35" i="4"/>
  <c r="C34" i="1"/>
  <c r="B35" i="1"/>
  <c r="E34" i="1"/>
  <c r="D34" i="1"/>
  <c r="D35" i="5" l="1"/>
  <c r="B36" i="5"/>
  <c r="E35" i="5"/>
  <c r="D35" i="4"/>
  <c r="C36" i="4" s="1"/>
  <c r="B36" i="4"/>
  <c r="E35" i="4"/>
  <c r="C35" i="1"/>
  <c r="B36" i="1"/>
  <c r="E35" i="1"/>
  <c r="D35" i="1"/>
  <c r="C36" i="5" l="1"/>
  <c r="B37" i="5"/>
  <c r="E36" i="5"/>
  <c r="D36" i="5"/>
  <c r="C37" i="5" s="1"/>
  <c r="B37" i="4"/>
  <c r="E36" i="4"/>
  <c r="D36" i="4"/>
  <c r="C37" i="4" s="1"/>
  <c r="C36" i="1"/>
  <c r="B37" i="1"/>
  <c r="E36" i="1"/>
  <c r="D36" i="1"/>
  <c r="E37" i="5" l="1"/>
  <c r="D37" i="5"/>
  <c r="C38" i="5" s="1"/>
  <c r="B38" i="5"/>
  <c r="E37" i="4"/>
  <c r="D37" i="4"/>
  <c r="B38" i="4"/>
  <c r="C37" i="1"/>
  <c r="B38" i="1"/>
  <c r="E37" i="1"/>
  <c r="D37" i="1"/>
  <c r="C38" i="4" l="1"/>
  <c r="E38" i="5"/>
  <c r="D38" i="5"/>
  <c r="C39" i="5" s="1"/>
  <c r="B39" i="5"/>
  <c r="E38" i="4"/>
  <c r="D38" i="4"/>
  <c r="C39" i="4" s="1"/>
  <c r="B39" i="4"/>
  <c r="C38" i="1"/>
  <c r="B39" i="1"/>
  <c r="E38" i="1"/>
  <c r="D38" i="1"/>
  <c r="D39" i="5" l="1"/>
  <c r="B40" i="5"/>
  <c r="E39" i="5"/>
  <c r="D39" i="4"/>
  <c r="B40" i="4"/>
  <c r="E39" i="4"/>
  <c r="C39" i="1"/>
  <c r="B40" i="1"/>
  <c r="E39" i="1"/>
  <c r="D39" i="1"/>
  <c r="C40" i="5" l="1"/>
  <c r="C40" i="4"/>
  <c r="B41" i="5"/>
  <c r="E40" i="5"/>
  <c r="D40" i="5"/>
  <c r="B41" i="4"/>
  <c r="E40" i="4"/>
  <c r="D40" i="4"/>
  <c r="C40" i="1"/>
  <c r="B41" i="1"/>
  <c r="E40" i="1"/>
  <c r="D40" i="1"/>
  <c r="C41" i="5" l="1"/>
  <c r="C41" i="4"/>
  <c r="E41" i="5"/>
  <c r="D41" i="5"/>
  <c r="C42" i="5" s="1"/>
  <c r="B42" i="5"/>
  <c r="E41" i="4"/>
  <c r="D41" i="4"/>
  <c r="B42" i="4"/>
  <c r="C41" i="1"/>
  <c r="B42" i="1"/>
  <c r="E41" i="1"/>
  <c r="D41" i="1"/>
  <c r="C42" i="4" l="1"/>
  <c r="E42" i="5"/>
  <c r="D42" i="5"/>
  <c r="C43" i="5" s="1"/>
  <c r="B43" i="5"/>
  <c r="E42" i="4"/>
  <c r="D42" i="4"/>
  <c r="B43" i="4"/>
  <c r="C42" i="1"/>
  <c r="B43" i="1"/>
  <c r="E42" i="1"/>
  <c r="D42" i="1"/>
  <c r="C43" i="4" l="1"/>
  <c r="D43" i="5"/>
  <c r="B44" i="5"/>
  <c r="E43" i="5"/>
  <c r="D43" i="4"/>
  <c r="B44" i="4"/>
  <c r="E43" i="4"/>
  <c r="C43" i="1"/>
  <c r="B44" i="1"/>
  <c r="E43" i="1"/>
  <c r="D43" i="1"/>
  <c r="C44" i="5" l="1"/>
  <c r="C44" i="4"/>
  <c r="B45" i="5"/>
  <c r="E44" i="5"/>
  <c r="D44" i="5"/>
  <c r="B45" i="4"/>
  <c r="E44" i="4"/>
  <c r="D44" i="4"/>
  <c r="C45" i="4" s="1"/>
  <c r="C44" i="1"/>
  <c r="B45" i="1"/>
  <c r="E44" i="1"/>
  <c r="D44" i="1"/>
  <c r="C45" i="5" l="1"/>
  <c r="E45" i="5"/>
  <c r="D45" i="5"/>
  <c r="C46" i="5" s="1"/>
  <c r="B46" i="5"/>
  <c r="E45" i="4"/>
  <c r="D45" i="4"/>
  <c r="B46" i="4"/>
  <c r="C45" i="1"/>
  <c r="B46" i="1"/>
  <c r="E45" i="1"/>
  <c r="D45" i="1"/>
  <c r="C46" i="4" l="1"/>
  <c r="E46" i="5"/>
  <c r="D46" i="5"/>
  <c r="C47" i="5" s="1"/>
  <c r="B47" i="5"/>
  <c r="E46" i="4"/>
  <c r="D46" i="4"/>
  <c r="B47" i="4"/>
  <c r="C46" i="1"/>
  <c r="B47" i="1"/>
  <c r="E46" i="1"/>
  <c r="D46" i="1"/>
  <c r="C47" i="4" l="1"/>
  <c r="D47" i="5"/>
  <c r="B48" i="5"/>
  <c r="E47" i="5"/>
  <c r="D47" i="4"/>
  <c r="C48" i="4" s="1"/>
  <c r="B48" i="4"/>
  <c r="E47" i="4"/>
  <c r="C47" i="1"/>
  <c r="B48" i="1"/>
  <c r="E47" i="1"/>
  <c r="D47" i="1"/>
  <c r="C48" i="5" l="1"/>
  <c r="B49" i="5"/>
  <c r="E48" i="5"/>
  <c r="D48" i="5"/>
  <c r="C49" i="5" s="1"/>
  <c r="B49" i="4"/>
  <c r="E48" i="4"/>
  <c r="D48" i="4"/>
  <c r="C49" i="4" s="1"/>
  <c r="C48" i="1"/>
  <c r="B49" i="1"/>
  <c r="E48" i="1"/>
  <c r="D48" i="1"/>
  <c r="E49" i="5" l="1"/>
  <c r="D49" i="5"/>
  <c r="C50" i="5" s="1"/>
  <c r="B50" i="5"/>
  <c r="E49" i="4"/>
  <c r="D49" i="4"/>
  <c r="B50" i="4"/>
  <c r="C49" i="1"/>
  <c r="B50" i="1"/>
  <c r="E49" i="1"/>
  <c r="D49" i="1"/>
  <c r="C50" i="4" l="1"/>
  <c r="E50" i="5"/>
  <c r="D50" i="5"/>
  <c r="C51" i="5" s="1"/>
  <c r="B51" i="5"/>
  <c r="E50" i="4"/>
  <c r="D50" i="4"/>
  <c r="B51" i="4"/>
  <c r="C50" i="1"/>
  <c r="B51" i="1"/>
  <c r="E50" i="1"/>
  <c r="D50" i="1"/>
  <c r="C51" i="4" l="1"/>
  <c r="D51" i="5"/>
  <c r="B52" i="5"/>
  <c r="E51" i="5"/>
  <c r="D51" i="4"/>
  <c r="C52" i="4" s="1"/>
  <c r="B52" i="4"/>
  <c r="E51" i="4"/>
  <c r="C51" i="1"/>
  <c r="B52" i="1"/>
  <c r="E51" i="1"/>
  <c r="D51" i="1"/>
  <c r="C52" i="5" l="1"/>
  <c r="B53" i="5"/>
  <c r="E52" i="5"/>
  <c r="D52" i="5"/>
  <c r="C53" i="5" s="1"/>
  <c r="B53" i="4"/>
  <c r="E52" i="4"/>
  <c r="D52" i="4"/>
  <c r="C53" i="4" s="1"/>
  <c r="C52" i="1"/>
  <c r="B53" i="1"/>
  <c r="E52" i="1"/>
  <c r="D52" i="1"/>
  <c r="E53" i="5" l="1"/>
  <c r="D53" i="5"/>
  <c r="C54" i="5" s="1"/>
  <c r="B54" i="5"/>
  <c r="E53" i="4"/>
  <c r="D53" i="4"/>
  <c r="B54" i="4"/>
  <c r="C53" i="1"/>
  <c r="B54" i="1"/>
  <c r="E53" i="1"/>
  <c r="D53" i="1"/>
  <c r="C54" i="4" l="1"/>
  <c r="E54" i="5"/>
  <c r="D54" i="5"/>
  <c r="C55" i="5" s="1"/>
  <c r="B55" i="5"/>
  <c r="E54" i="4"/>
  <c r="D54" i="4"/>
  <c r="B55" i="4"/>
  <c r="C54" i="1"/>
  <c r="B55" i="1"/>
  <c r="E54" i="1"/>
  <c r="D54" i="1"/>
  <c r="C55" i="4" l="1"/>
  <c r="D55" i="5"/>
  <c r="B56" i="5"/>
  <c r="E55" i="5"/>
  <c r="D55" i="4"/>
  <c r="C56" i="4" s="1"/>
  <c r="B56" i="4"/>
  <c r="E55" i="4"/>
  <c r="C55" i="1"/>
  <c r="B56" i="1"/>
  <c r="E55" i="1"/>
  <c r="D55" i="1"/>
  <c r="C56" i="5" l="1"/>
  <c r="B57" i="5"/>
  <c r="E56" i="5"/>
  <c r="D56" i="5"/>
  <c r="C57" i="5" s="1"/>
  <c r="B57" i="4"/>
  <c r="E56" i="4"/>
  <c r="D56" i="4"/>
  <c r="C57" i="4" s="1"/>
  <c r="C56" i="1"/>
  <c r="B57" i="1"/>
  <c r="E56" i="1"/>
  <c r="D56" i="1"/>
  <c r="E57" i="5" l="1"/>
  <c r="D57" i="5"/>
  <c r="C58" i="5" s="1"/>
  <c r="B58" i="5"/>
  <c r="E57" i="4"/>
  <c r="D57" i="4"/>
  <c r="B58" i="4"/>
  <c r="C57" i="1"/>
  <c r="B58" i="1"/>
  <c r="E57" i="1"/>
  <c r="D57" i="1"/>
  <c r="C58" i="4" l="1"/>
  <c r="E58" i="5"/>
  <c r="D58" i="5"/>
  <c r="C59" i="5" s="1"/>
  <c r="B59" i="5"/>
  <c r="E58" i="4"/>
  <c r="D58" i="4"/>
  <c r="B59" i="4"/>
  <c r="C58" i="1"/>
  <c r="B59" i="1"/>
  <c r="E58" i="1"/>
  <c r="D58" i="1"/>
  <c r="C59" i="4" l="1"/>
  <c r="D59" i="5"/>
  <c r="B60" i="5"/>
  <c r="E59" i="5"/>
  <c r="D59" i="4"/>
  <c r="C60" i="4" s="1"/>
  <c r="B60" i="4"/>
  <c r="E59" i="4"/>
  <c r="C59" i="1"/>
  <c r="B60" i="1"/>
  <c r="E59" i="1"/>
  <c r="D59" i="1"/>
  <c r="C60" i="5" l="1"/>
  <c r="B61" i="5"/>
  <c r="E60" i="5"/>
  <c r="D60" i="5"/>
  <c r="C61" i="5" s="1"/>
  <c r="B61" i="4"/>
  <c r="E60" i="4"/>
  <c r="D60" i="4"/>
  <c r="C61" i="4" s="1"/>
  <c r="C60" i="1"/>
  <c r="B61" i="1"/>
  <c r="E60" i="1"/>
  <c r="D60" i="1"/>
  <c r="E61" i="5" l="1"/>
  <c r="D61" i="5"/>
  <c r="C62" i="5" s="1"/>
  <c r="B62" i="5"/>
  <c r="E61" i="4"/>
  <c r="D61" i="4"/>
  <c r="B62" i="4"/>
  <c r="C61" i="1"/>
  <c r="B62" i="1"/>
  <c r="E61" i="1"/>
  <c r="D61" i="1"/>
  <c r="C62" i="4" l="1"/>
  <c r="E62" i="5"/>
  <c r="D62" i="5"/>
  <c r="E62" i="4"/>
  <c r="D62" i="4"/>
  <c r="C62" i="1"/>
  <c r="E62" i="1"/>
  <c r="D62" i="1"/>
</calcChain>
</file>

<file path=xl/sharedStrings.xml><?xml version="1.0" encoding="utf-8"?>
<sst xmlns="http://schemas.openxmlformats.org/spreadsheetml/2006/main" count="42" uniqueCount="14">
  <si>
    <t>Year</t>
  </si>
  <si>
    <t>Age</t>
  </si>
  <si>
    <t>Start Age</t>
  </si>
  <si>
    <t>Ratirement Age</t>
  </si>
  <si>
    <t>Investment ROI [%]</t>
  </si>
  <si>
    <t>Inflation [%]</t>
  </si>
  <si>
    <t>Saving [$/month] - Nominal</t>
  </si>
  <si>
    <t>Saving Increase [%]</t>
  </si>
  <si>
    <t>Initial Capital [$]</t>
  </si>
  <si>
    <t>Spending  Starting from Retirement [$/month] - Real</t>
  </si>
  <si>
    <t>Taxation [%]</t>
  </si>
  <si>
    <t>Money In [$/year]</t>
  </si>
  <si>
    <t>Account Value [$]</t>
  </si>
  <si>
    <t>Money Out [$/year]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</si>
</sst>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9" fontId="0" fillId="0" borderId="0" xfId="0" applyNumberFormat="1"/>
    <xf numFmtId="0" fontId="2" fillId="2" borderId="0" xfId="0" applyFont="1" applyFill="1"/>
    <xf numFmtId="164" fontId="2" fillId="2" borderId="0" xfId="1" applyNumberFormat="1" applyFont="1" applyFill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Value [$]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Save!$C$1</c:f>
              <c:strCache>
                <c:ptCount val="1"/>
                <c:pt idx="0">
                  <c:v>Account Value [$]</c:v>
                </c:pt>
              </c:strCache>
            </c:strRef>
          </c:tx>
          <c:marker>
            <c:symbol val="none"/>
          </c:marker>
          <c:xVal>
            <c:numRef>
              <c:f>Save!$B$2:$B$65</c:f>
              <c:numCache>
                <c:formatCode>General</c:formatCode>
                <c:ptCount val="6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</c:numCache>
            </c:numRef>
          </c:xVal>
          <c:yVal>
            <c:numRef>
              <c:f>Save!$C$2:$C$65</c:f>
              <c:numCache>
                <c:formatCode>_(* #,##0_);_(* \(#,##0\);_(* "-"??_);_(@_)</c:formatCode>
                <c:ptCount val="64"/>
                <c:pt idx="0">
                  <c:v>10000</c:v>
                </c:pt>
                <c:pt idx="1">
                  <c:v>16000</c:v>
                </c:pt>
                <c:pt idx="2">
                  <c:v>22060</c:v>
                </c:pt>
                <c:pt idx="3">
                  <c:v>28180.6</c:v>
                </c:pt>
                <c:pt idx="4">
                  <c:v>34362.405999999995</c:v>
                </c:pt>
                <c:pt idx="5">
                  <c:v>40606.030059999997</c:v>
                </c:pt>
                <c:pt idx="6">
                  <c:v>46912.090360599999</c:v>
                </c:pt>
                <c:pt idx="7">
                  <c:v>53281.211264206002</c:v>
                </c:pt>
                <c:pt idx="8">
                  <c:v>59714.023376848061</c:v>
                </c:pt>
                <c:pt idx="9">
                  <c:v>66211.163610616539</c:v>
                </c:pt>
                <c:pt idx="10">
                  <c:v>72773.275246722711</c:v>
                </c:pt>
                <c:pt idx="11">
                  <c:v>79401.00799918994</c:v>
                </c:pt>
                <c:pt idx="12">
                  <c:v>86095.018079181842</c:v>
                </c:pt>
                <c:pt idx="13">
                  <c:v>92855.968259973655</c:v>
                </c:pt>
                <c:pt idx="14">
                  <c:v>99684.52794257339</c:v>
                </c:pt>
                <c:pt idx="15">
                  <c:v>106581.37322199912</c:v>
                </c:pt>
                <c:pt idx="16">
                  <c:v>113547.18695421911</c:v>
                </c:pt>
                <c:pt idx="17">
                  <c:v>120582.6588237613</c:v>
                </c:pt>
                <c:pt idx="18">
                  <c:v>127688.48541199892</c:v>
                </c:pt>
                <c:pt idx="19">
                  <c:v>134865.3702661189</c:v>
                </c:pt>
                <c:pt idx="20">
                  <c:v>142114.02396878009</c:v>
                </c:pt>
                <c:pt idx="21">
                  <c:v>149435.1642084679</c:v>
                </c:pt>
                <c:pt idx="22">
                  <c:v>156829.51585055259</c:v>
                </c:pt>
                <c:pt idx="23">
                  <c:v>164297.81100905812</c:v>
                </c:pt>
                <c:pt idx="24">
                  <c:v>171840.78911914869</c:v>
                </c:pt>
                <c:pt idx="25">
                  <c:v>179459.19701034017</c:v>
                </c:pt>
                <c:pt idx="26">
                  <c:v>187153.78898044358</c:v>
                </c:pt>
                <c:pt idx="27">
                  <c:v>194925.32687024801</c:v>
                </c:pt>
                <c:pt idx="28">
                  <c:v>202774.58013895049</c:v>
                </c:pt>
                <c:pt idx="29">
                  <c:v>210702.32594034</c:v>
                </c:pt>
                <c:pt idx="30">
                  <c:v>218709.34919974342</c:v>
                </c:pt>
                <c:pt idx="31">
                  <c:v>226796.44269174084</c:v>
                </c:pt>
                <c:pt idx="32">
                  <c:v>234964.40711865824</c:v>
                </c:pt>
                <c:pt idx="33">
                  <c:v>243214.05118984482</c:v>
                </c:pt>
                <c:pt idx="34">
                  <c:v>251546.19170174326</c:v>
                </c:pt>
                <c:pt idx="35">
                  <c:v>259961.6536187607</c:v>
                </c:pt>
                <c:pt idx="36">
                  <c:v>268461.27015494829</c:v>
                </c:pt>
                <c:pt idx="37">
                  <c:v>93318.727423259756</c:v>
                </c:pt>
                <c:pt idx="38">
                  <c:v>-86202.378876720992</c:v>
                </c:pt>
                <c:pt idx="39">
                  <c:v>-270211.51283420122</c:v>
                </c:pt>
                <c:pt idx="40">
                  <c:v>-458820.87514061842</c:v>
                </c:pt>
                <c:pt idx="41">
                  <c:v>-652145.47150469606</c:v>
                </c:pt>
                <c:pt idx="42">
                  <c:v>-850303.18277787557</c:v>
                </c:pt>
                <c:pt idx="43">
                  <c:v>-1053414.8368328847</c:v>
                </c:pt>
                <c:pt idx="44">
                  <c:v>-1261604.282239269</c:v>
                </c:pt>
                <c:pt idx="45">
                  <c:v>-1474998.4637808129</c:v>
                </c:pt>
                <c:pt idx="46">
                  <c:v>-1693727.4998608953</c:v>
                </c:pt>
                <c:pt idx="47">
                  <c:v>-1917924.7618429798</c:v>
                </c:pt>
                <c:pt idx="48">
                  <c:v>-2147726.9553746167</c:v>
                </c:pt>
                <c:pt idx="49">
                  <c:v>-2383274.2037445442</c:v>
                </c:pt>
                <c:pt idx="50">
                  <c:v>-2624710.1333237197</c:v>
                </c:pt>
                <c:pt idx="51">
                  <c:v>-2872181.9611423747</c:v>
                </c:pt>
                <c:pt idx="52">
                  <c:v>-3125840.5846564961</c:v>
                </c:pt>
                <c:pt idx="53">
                  <c:v>-3385840.6737584705</c:v>
                </c:pt>
                <c:pt idx="54">
                  <c:v>-3652340.7650879943</c:v>
                </c:pt>
                <c:pt idx="55">
                  <c:v>-3925503.358700756</c:v>
                </c:pt>
                <c:pt idx="56">
                  <c:v>-4205495.0171538368</c:v>
                </c:pt>
                <c:pt idx="57">
                  <c:v>-4492486.4670682447</c:v>
                </c:pt>
                <c:pt idx="58">
                  <c:v>-4786652.7032305133</c:v>
                </c:pt>
                <c:pt idx="59">
                  <c:v>-5088173.0952968383</c:v>
                </c:pt>
                <c:pt idx="60">
                  <c:v>-5397231.4971648213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442816"/>
        <c:axId val="247453184"/>
      </c:scatterChart>
      <c:valAx>
        <c:axId val="24744281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529660979877515"/>
              <c:y val="0.88331000291630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7453184"/>
        <c:crosses val="autoZero"/>
        <c:crossBetween val="midCat"/>
      </c:valAx>
      <c:valAx>
        <c:axId val="247453184"/>
        <c:scaling>
          <c:orientation val="minMax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474428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Value [$]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Invest!$C$1</c:f>
              <c:strCache>
                <c:ptCount val="1"/>
                <c:pt idx="0">
                  <c:v>Account Value [$]</c:v>
                </c:pt>
              </c:strCache>
            </c:strRef>
          </c:tx>
          <c:marker>
            <c:symbol val="none"/>
          </c:marker>
          <c:xVal>
            <c:numRef>
              <c:f>Invest!$B$2:$B$65</c:f>
              <c:numCache>
                <c:formatCode>General</c:formatCode>
                <c:ptCount val="6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</c:numCache>
            </c:numRef>
          </c:xVal>
          <c:yVal>
            <c:numRef>
              <c:f>Invest!$C$2:$C$65</c:f>
              <c:numCache>
                <c:formatCode>_(* #,##0_);_(* \(#,##0\);_(* "-"??_);_(@_)</c:formatCode>
                <c:ptCount val="64"/>
                <c:pt idx="0">
                  <c:v>10000</c:v>
                </c:pt>
                <c:pt idx="1">
                  <c:v>11020.000000000002</c:v>
                </c:pt>
                <c:pt idx="2">
                  <c:v>12144.040000000003</c:v>
                </c:pt>
                <c:pt idx="3">
                  <c:v>13382.732080000003</c:v>
                </c:pt>
                <c:pt idx="4">
                  <c:v>14747.770752160006</c:v>
                </c:pt>
                <c:pt idx="5">
                  <c:v>16252.043368880326</c:v>
                </c:pt>
                <c:pt idx="6">
                  <c:v>17909.751792506122</c:v>
                </c:pt>
                <c:pt idx="7">
                  <c:v>19736.546475341751</c:v>
                </c:pt>
                <c:pt idx="8">
                  <c:v>21749.67421582661</c:v>
                </c:pt>
                <c:pt idx="9">
                  <c:v>23968.140985840928</c:v>
                </c:pt>
                <c:pt idx="10">
                  <c:v>26412.891366396703</c:v>
                </c:pt>
                <c:pt idx="11">
                  <c:v>29107.00628576917</c:v>
                </c:pt>
                <c:pt idx="12">
                  <c:v>32075.920926917632</c:v>
                </c:pt>
                <c:pt idx="13">
                  <c:v>35347.664861463236</c:v>
                </c:pt>
                <c:pt idx="14">
                  <c:v>38953.12667733249</c:v>
                </c:pt>
                <c:pt idx="15">
                  <c:v>42926.345598420405</c:v>
                </c:pt>
                <c:pt idx="16">
                  <c:v>47304.832849459293</c:v>
                </c:pt>
                <c:pt idx="17">
                  <c:v>52129.925800104145</c:v>
                </c:pt>
                <c:pt idx="18">
                  <c:v>57447.178231714774</c:v>
                </c:pt>
                <c:pt idx="19">
                  <c:v>63306.790411349684</c:v>
                </c:pt>
                <c:pt idx="20">
                  <c:v>69764.083033307368</c:v>
                </c:pt>
                <c:pt idx="21">
                  <c:v>76880.01950270473</c:v>
                </c:pt>
                <c:pt idx="22">
                  <c:v>84721.781491980626</c:v>
                </c:pt>
                <c:pt idx="23">
                  <c:v>93363.403204162663</c:v>
                </c:pt>
                <c:pt idx="24">
                  <c:v>102886.47033098727</c:v>
                </c:pt>
                <c:pt idx="25">
                  <c:v>113380.89030474798</c:v>
                </c:pt>
                <c:pt idx="26">
                  <c:v>124945.74111583228</c:v>
                </c:pt>
                <c:pt idx="27">
                  <c:v>137690.2067096472</c:v>
                </c:pt>
                <c:pt idx="28">
                  <c:v>151734.60779403121</c:v>
                </c:pt>
                <c:pt idx="29">
                  <c:v>167211.5377890224</c:v>
                </c:pt>
                <c:pt idx="30">
                  <c:v>184267.11464350269</c:v>
                </c:pt>
                <c:pt idx="31">
                  <c:v>203062.36033713998</c:v>
                </c:pt>
                <c:pt idx="32">
                  <c:v>223774.72109152828</c:v>
                </c:pt>
                <c:pt idx="33">
                  <c:v>246599.74264286421</c:v>
                </c:pt>
                <c:pt idx="34">
                  <c:v>271752.91639243637</c:v>
                </c:pt>
                <c:pt idx="35">
                  <c:v>299471.71386446489</c:v>
                </c:pt>
                <c:pt idx="36">
                  <c:v>330017.82867864036</c:v>
                </c:pt>
                <c:pt idx="37">
                  <c:v>170672.56511354094</c:v>
                </c:pt>
                <c:pt idx="38">
                  <c:v>-9751.0923874566652</c:v>
                </c:pt>
                <c:pt idx="39">
                  <c:v>-213523.76943212046</c:v>
                </c:pt>
                <c:pt idx="40">
                  <c:v>-443150.71117586858</c:v>
                </c:pt>
                <c:pt idx="41">
                  <c:v>-701395.78890902072</c:v>
                </c:pt>
                <c:pt idx="42">
                  <c:v>-991307.9572007847</c:v>
                </c:pt>
                <c:pt idx="43">
                  <c:v>-1316250.411603885</c:v>
                </c:pt>
                <c:pt idx="44">
                  <c:v>-1679932.7224253169</c:v>
                </c:pt>
                <c:pt idx="45">
                  <c:v>-2086446.2481714806</c:v>
                </c:pt>
                <c:pt idx="46">
                  <c:v>-2540303.163245223</c:v>
                </c:pt>
                <c:pt idx="47">
                  <c:v>-3046479.4686004934</c:v>
                </c:pt>
                <c:pt idx="48">
                  <c:v>-3610462.3916696077</c:v>
                </c:pt>
                <c:pt idx="49">
                  <c:v>-4238302.6233235691</c:v>
                </c:pt>
                <c:pt idx="50">
                  <c:v>-4936671.8852988258</c:v>
                </c:pt>
                <c:pt idx="51">
                  <c:v>-5712926.3718554648</c:v>
                </c:pt>
                <c:pt idx="52">
                  <c:v>-6575176.6648972845</c:v>
                </c:pt>
                <c:pt idx="53">
                  <c:v>-7532364.7829071842</c:v>
                </c:pt>
                <c:pt idx="54">
                  <c:v>-8594349.0914088544</c:v>
                </c:pt>
                <c:pt idx="55">
                  <c:v>-9771997.8768938221</c:v>
                </c:pt>
                <c:pt idx="56">
                  <c:v>-11077292.467952287</c:v>
                </c:pt>
                <c:pt idx="57">
                  <c:v>-12523440.877489101</c:v>
                </c:pt>
                <c:pt idx="58">
                  <c:v>-14125003.039243808</c:v>
                </c:pt>
                <c:pt idx="59">
                  <c:v>-15898028.821303768</c:v>
                </c:pt>
                <c:pt idx="60">
                  <c:v>-17860210.11993527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554240"/>
        <c:axId val="248556160"/>
      </c:scatterChart>
      <c:valAx>
        <c:axId val="2485542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529660979877515"/>
              <c:y val="0.88331000291630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556160"/>
        <c:crosses val="autoZero"/>
        <c:crossBetween val="midCat"/>
      </c:valAx>
      <c:valAx>
        <c:axId val="248556160"/>
        <c:scaling>
          <c:orientation val="minMax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485542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Value [$]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'Save &amp; Invest'!$C$1</c:f>
              <c:strCache>
                <c:ptCount val="1"/>
                <c:pt idx="0">
                  <c:v>Account Value [$]</c:v>
                </c:pt>
              </c:strCache>
            </c:strRef>
          </c:tx>
          <c:marker>
            <c:symbol val="none"/>
          </c:marker>
          <c:xVal>
            <c:numRef>
              <c:f>'Save &amp; Invest'!$B$2:$B$65</c:f>
              <c:numCache>
                <c:formatCode>General</c:formatCode>
                <c:ptCount val="6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</c:numCache>
            </c:numRef>
          </c:xVal>
          <c:yVal>
            <c:numRef>
              <c:f>'Save &amp; Invest'!$C$2:$C$65</c:f>
              <c:numCache>
                <c:formatCode>_(* #,##0_);_(* \(#,##0\);_(* "-"??_);_(@_)</c:formatCode>
                <c:ptCount val="64"/>
                <c:pt idx="0">
                  <c:v>10000</c:v>
                </c:pt>
                <c:pt idx="1">
                  <c:v>17632</c:v>
                </c:pt>
                <c:pt idx="2">
                  <c:v>26108.584000000003</c:v>
                </c:pt>
                <c:pt idx="3">
                  <c:v>35516.56076800001</c:v>
                </c:pt>
                <c:pt idx="4">
                  <c:v>45951.600178336012</c:v>
                </c:pt>
                <c:pt idx="5">
                  <c:v>57519.13711064629</c:v>
                </c:pt>
                <c:pt idx="6">
                  <c:v>70335.367547193426</c:v>
                </c:pt>
                <c:pt idx="7">
                  <c:v>84528.346272780982</c:v>
                </c:pt>
                <c:pt idx="8">
                  <c:v>100239.1965407362</c:v>
                </c:pt>
                <c:pt idx="9">
                  <c:v>117623.44312550417</c:v>
                </c:pt>
                <c:pt idx="10">
                  <c:v>136852.48134729461</c:v>
                </c:pt>
                <c:pt idx="11">
                  <c:v>158115.19593793753</c:v>
                </c:pt>
                <c:pt idx="12">
                  <c:v>181619.74503175824</c:v>
                </c:pt>
                <c:pt idx="13">
                  <c:v>207595.52612423018</c:v>
                </c:pt>
                <c:pt idx="14">
                  <c:v>236295.34255912658</c:v>
                </c:pt>
                <c:pt idx="15">
                  <c:v>267997.79099808465</c:v>
                </c:pt>
                <c:pt idx="16">
                  <c:v>303009.89241279574</c:v>
                </c:pt>
                <c:pt idx="17">
                  <c:v>341669.9914391365</c:v>
                </c:pt>
                <c:pt idx="18">
                  <c:v>384350.9514661663</c:v>
                </c:pt>
                <c:pt idx="19">
                  <c:v>431463.67562495556</c:v>
                </c:pt>
                <c:pt idx="20">
                  <c:v>483460.98691903369</c:v>
                </c:pt>
                <c:pt idx="21">
                  <c:v>540841.90412891109</c:v>
                </c:pt>
                <c:pt idx="22">
                  <c:v>604156.3538596374</c:v>
                </c:pt>
                <c:pt idx="23">
                  <c:v>674010.36321799364</c:v>
                </c:pt>
                <c:pt idx="24">
                  <c:v>751071.78214354895</c:v>
                </c:pt>
                <c:pt idx="25">
                  <c:v>836076.58941828413</c:v>
                </c:pt>
                <c:pt idx="26">
                  <c:v>929835.84189000318</c:v>
                </c:pt>
                <c:pt idx="27">
                  <c:v>1033243.3325173481</c:v>
                </c:pt>
                <c:pt idx="28">
                  <c:v>1147284.0295362279</c:v>
                </c:pt>
                <c:pt idx="29">
                  <c:v>1273043.3764220544</c:v>
                </c:pt>
                <c:pt idx="30">
                  <c:v>1411717.5404489664</c:v>
                </c:pt>
                <c:pt idx="31">
                  <c:v>1564624.7066029424</c:v>
                </c:pt>
                <c:pt idx="32">
                  <c:v>1733217.5234749059</c:v>
                </c:pt>
                <c:pt idx="33">
                  <c:v>1919096.8186357941</c:v>
                </c:pt>
                <c:pt idx="34">
                  <c:v>2124026.7129807575</c:v>
                </c:pt>
                <c:pt idx="35">
                  <c:v>2349951.2767373482</c:v>
                </c:pt>
                <c:pt idx="36">
                  <c:v>2599012.8843874368</c:v>
                </c:pt>
                <c:pt idx="37">
                  <c:v>2671105.1165046352</c:v>
                </c:pt>
                <c:pt idx="38">
                  <c:v>2745725.5792455296</c:v>
                </c:pt>
                <c:pt idx="39">
                  <c:v>2823011.5227074306</c:v>
                </c:pt>
                <c:pt idx="40">
                  <c:v>2903111.1807619166</c:v>
                </c:pt>
                <c:pt idx="41">
                  <c:v>2986184.8160064188</c:v>
                </c:pt>
                <c:pt idx="42">
                  <c:v>3072405.8694160301</c:v>
                </c:pt>
                <c:pt idx="43">
                  <c:v>3161962.2253278457</c:v>
                </c:pt>
                <c:pt idx="44">
                  <c:v>3255057.603473451</c:v>
                </c:pt>
                <c:pt idx="45">
                  <c:v>3351913.0909689618</c:v>
                </c:pt>
                <c:pt idx="46">
                  <c:v>3452768.8284875453</c:v>
                </c:pt>
                <c:pt idx="47">
                  <c:v>3557885.8662890182</c:v>
                </c:pt>
                <c:pt idx="48">
                  <c:v>3667548.2073786347</c:v>
                </c:pt>
                <c:pt idx="49">
                  <c:v>3782065.0568275959</c:v>
                </c:pt>
                <c:pt idx="50">
                  <c:v>3901773.2982277595</c:v>
                </c:pt>
                <c:pt idx="51">
                  <c:v>4027040.2203908339</c:v>
                </c:pt>
                <c:pt idx="52">
                  <c:v>4158266.5197581379</c:v>
                </c:pt>
                <c:pt idx="53">
                  <c:v>4295889.6065830924</c:v>
                </c:pt>
                <c:pt idx="54">
                  <c:v>4440387.2458094331</c:v>
                </c:pt>
                <c:pt idx="55">
                  <c:v>4592281.5667207316</c:v>
                </c:pt>
                <c:pt idx="56">
                  <c:v>4752143.4789109509</c:v>
                </c:pt>
                <c:pt idx="57">
                  <c:v>4920597.5359541904</c:v>
                </c:pt>
                <c:pt idx="58">
                  <c:v>5098327.2923706984</c:v>
                </c:pt>
                <c:pt idx="59">
                  <c:v>5286081.2041354198</c:v>
                </c:pt>
                <c:pt idx="60">
                  <c:v>5484679.128098716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025088"/>
        <c:axId val="272027008"/>
      </c:scatterChart>
      <c:valAx>
        <c:axId val="27202508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529660979877515"/>
              <c:y val="0.88331000291630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2027008"/>
        <c:crosses val="autoZero"/>
        <c:crossBetween val="midCat"/>
      </c:valAx>
      <c:valAx>
        <c:axId val="272027008"/>
        <c:scaling>
          <c:orientation val="minMax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7202508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10</xdr:row>
      <xdr:rowOff>26670</xdr:rowOff>
    </xdr:from>
    <xdr:to>
      <xdr:col>11</xdr:col>
      <xdr:colOff>480060</xdr:colOff>
      <xdr:row>25</xdr:row>
      <xdr:rowOff>26670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10</xdr:row>
      <xdr:rowOff>26670</xdr:rowOff>
    </xdr:from>
    <xdr:to>
      <xdr:col>11</xdr:col>
      <xdr:colOff>480060</xdr:colOff>
      <xdr:row>25</xdr:row>
      <xdr:rowOff>26670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10</xdr:row>
      <xdr:rowOff>26670</xdr:rowOff>
    </xdr:from>
    <xdr:to>
      <xdr:col>11</xdr:col>
      <xdr:colOff>480060</xdr:colOff>
      <xdr:row>25</xdr:row>
      <xdr:rowOff>26670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2"/>
  <sheetViews>
    <sheetView workbookViewId="0">
      <selection activeCell="I29" sqref="I29"/>
    </sheetView>
  </sheetViews>
  <sheetFormatPr defaultRowHeight="14.4" x14ac:dyDescent="0.3"/>
  <cols>
    <col min="2" max="2" width="4" customWidth="1"/>
    <col min="3" max="3" width="17.5546875" style="2" bestFit="1" customWidth="1"/>
    <col min="4" max="4" width="19.5546875" bestFit="1" customWidth="1"/>
    <col min="5" max="5" width="18.109375" bestFit="1" customWidth="1"/>
    <col min="11" max="11" width="44.21875" bestFit="1" customWidth="1"/>
    <col min="12" max="12" width="10.109375" bestFit="1" customWidth="1"/>
  </cols>
  <sheetData>
    <row r="1" spans="1:12" x14ac:dyDescent="0.3">
      <c r="A1" s="4" t="s">
        <v>0</v>
      </c>
      <c r="B1" s="4" t="s">
        <v>1</v>
      </c>
      <c r="C1" s="5" t="s">
        <v>12</v>
      </c>
      <c r="D1" s="4" t="s">
        <v>11</v>
      </c>
      <c r="E1" s="4" t="s">
        <v>13</v>
      </c>
      <c r="K1" s="4" t="s">
        <v>2</v>
      </c>
      <c r="L1">
        <v>30</v>
      </c>
    </row>
    <row r="2" spans="1:12" x14ac:dyDescent="0.3">
      <c r="A2">
        <v>0</v>
      </c>
      <c r="B2">
        <f>L1</f>
        <v>30</v>
      </c>
      <c r="C2" s="2">
        <f>L3</f>
        <v>10000</v>
      </c>
      <c r="D2" s="2">
        <f t="shared" ref="D2:D34" si="0">IF(B2&gt;$L$2,0,$L$4*12*(1+$L$5)^A2)</f>
        <v>6000</v>
      </c>
      <c r="E2" s="2">
        <f t="shared" ref="E2:E33" si="1">IF(B2&gt;$L$2,$L$8*12*(1+$L$7)^A2,0)</f>
        <v>0</v>
      </c>
      <c r="K2" s="4" t="s">
        <v>3</v>
      </c>
      <c r="L2">
        <v>65</v>
      </c>
    </row>
    <row r="3" spans="1:12" x14ac:dyDescent="0.3">
      <c r="A3">
        <f>1+A2</f>
        <v>1</v>
      </c>
      <c r="B3">
        <f>+B2+A3-A2</f>
        <v>31</v>
      </c>
      <c r="C3" s="2">
        <f>(C2+D2-E2)*(1+$L$6)-(C2+D2-E2)*($L$6)*$L$9</f>
        <v>16000</v>
      </c>
      <c r="D3" s="2">
        <f t="shared" si="0"/>
        <v>6060</v>
      </c>
      <c r="E3" s="2">
        <f t="shared" si="1"/>
        <v>0</v>
      </c>
      <c r="K3" s="4" t="s">
        <v>8</v>
      </c>
      <c r="L3" s="2">
        <v>10000</v>
      </c>
    </row>
    <row r="4" spans="1:12" x14ac:dyDescent="0.3">
      <c r="A4">
        <f t="shared" ref="A4:A62" si="2">1+A3</f>
        <v>2</v>
      </c>
      <c r="B4">
        <f t="shared" ref="B4:B62" si="3">+B3+A4-A3</f>
        <v>32</v>
      </c>
      <c r="C4" s="2">
        <f t="shared" ref="C4:C62" si="4">(C3+D3-E3)*(1+$L$6)-(C3+D3-E3)*($L$6)*$L$9</f>
        <v>22060</v>
      </c>
      <c r="D4" s="2">
        <f t="shared" si="0"/>
        <v>6120.6</v>
      </c>
      <c r="E4" s="2">
        <f t="shared" si="1"/>
        <v>0</v>
      </c>
      <c r="K4" s="4" t="s">
        <v>6</v>
      </c>
      <c r="L4" s="2">
        <v>500</v>
      </c>
    </row>
    <row r="5" spans="1:12" x14ac:dyDescent="0.3">
      <c r="A5">
        <f t="shared" si="2"/>
        <v>3</v>
      </c>
      <c r="B5">
        <f t="shared" si="3"/>
        <v>33</v>
      </c>
      <c r="C5" s="2">
        <f t="shared" si="4"/>
        <v>28180.6</v>
      </c>
      <c r="D5" s="2">
        <f t="shared" si="0"/>
        <v>6181.8059999999996</v>
      </c>
      <c r="E5" s="2">
        <f t="shared" si="1"/>
        <v>0</v>
      </c>
      <c r="K5" s="4" t="s">
        <v>7</v>
      </c>
      <c r="L5" s="3">
        <v>0.01</v>
      </c>
    </row>
    <row r="6" spans="1:12" x14ac:dyDescent="0.3">
      <c r="A6">
        <f t="shared" si="2"/>
        <v>4</v>
      </c>
      <c r="B6">
        <f t="shared" si="3"/>
        <v>34</v>
      </c>
      <c r="C6" s="2">
        <f t="shared" si="4"/>
        <v>34362.405999999995</v>
      </c>
      <c r="D6" s="2">
        <f t="shared" si="0"/>
        <v>6243.6240600000001</v>
      </c>
      <c r="E6" s="2">
        <f t="shared" si="1"/>
        <v>0</v>
      </c>
      <c r="K6" s="4" t="s">
        <v>4</v>
      </c>
      <c r="L6" s="6">
        <v>0</v>
      </c>
    </row>
    <row r="7" spans="1:12" x14ac:dyDescent="0.3">
      <c r="A7">
        <f t="shared" si="2"/>
        <v>5</v>
      </c>
      <c r="B7">
        <f t="shared" si="3"/>
        <v>35</v>
      </c>
      <c r="C7" s="2">
        <f t="shared" si="4"/>
        <v>40606.030059999997</v>
      </c>
      <c r="D7" s="2">
        <f t="shared" si="0"/>
        <v>6306.0603005999992</v>
      </c>
      <c r="E7" s="2">
        <f t="shared" si="1"/>
        <v>0</v>
      </c>
      <c r="K7" s="4" t="s">
        <v>5</v>
      </c>
      <c r="L7" s="1">
        <v>2.5000000000000001E-2</v>
      </c>
    </row>
    <row r="8" spans="1:12" x14ac:dyDescent="0.3">
      <c r="A8">
        <f t="shared" si="2"/>
        <v>6</v>
      </c>
      <c r="B8">
        <f t="shared" si="3"/>
        <v>36</v>
      </c>
      <c r="C8" s="2">
        <f t="shared" si="4"/>
        <v>46912.090360599999</v>
      </c>
      <c r="D8" s="2">
        <f t="shared" si="0"/>
        <v>6369.1209036060009</v>
      </c>
      <c r="E8" s="2">
        <f t="shared" si="1"/>
        <v>0</v>
      </c>
      <c r="K8" s="4" t="s">
        <v>9</v>
      </c>
      <c r="L8" s="2">
        <v>6000</v>
      </c>
    </row>
    <row r="9" spans="1:12" x14ac:dyDescent="0.3">
      <c r="A9">
        <f t="shared" si="2"/>
        <v>7</v>
      </c>
      <c r="B9">
        <f t="shared" si="3"/>
        <v>37</v>
      </c>
      <c r="C9" s="2">
        <f t="shared" si="4"/>
        <v>53281.211264206002</v>
      </c>
      <c r="D9" s="2">
        <f t="shared" si="0"/>
        <v>6432.8121126420592</v>
      </c>
      <c r="E9" s="2">
        <f t="shared" si="1"/>
        <v>0</v>
      </c>
      <c r="K9" s="4" t="s">
        <v>10</v>
      </c>
      <c r="L9" s="3">
        <v>0.15</v>
      </c>
    </row>
    <row r="10" spans="1:12" x14ac:dyDescent="0.3">
      <c r="A10">
        <f t="shared" si="2"/>
        <v>8</v>
      </c>
      <c r="B10">
        <f t="shared" si="3"/>
        <v>38</v>
      </c>
      <c r="C10" s="2">
        <f t="shared" si="4"/>
        <v>59714.023376848061</v>
      </c>
      <c r="D10" s="2">
        <f t="shared" si="0"/>
        <v>6497.1402337684813</v>
      </c>
      <c r="E10" s="2">
        <f t="shared" si="1"/>
        <v>0</v>
      </c>
    </row>
    <row r="11" spans="1:12" x14ac:dyDescent="0.3">
      <c r="A11">
        <f t="shared" si="2"/>
        <v>9</v>
      </c>
      <c r="B11">
        <f t="shared" si="3"/>
        <v>39</v>
      </c>
      <c r="C11" s="2">
        <f t="shared" si="4"/>
        <v>66211.163610616539</v>
      </c>
      <c r="D11" s="2">
        <f t="shared" si="0"/>
        <v>6562.1116361061668</v>
      </c>
      <c r="E11" s="2">
        <f t="shared" si="1"/>
        <v>0</v>
      </c>
    </row>
    <row r="12" spans="1:12" x14ac:dyDescent="0.3">
      <c r="A12">
        <f t="shared" si="2"/>
        <v>10</v>
      </c>
      <c r="B12">
        <f t="shared" si="3"/>
        <v>40</v>
      </c>
      <c r="C12" s="2">
        <f t="shared" si="4"/>
        <v>72773.275246722711</v>
      </c>
      <c r="D12" s="2">
        <f t="shared" si="0"/>
        <v>6627.7327524672282</v>
      </c>
      <c r="E12" s="2">
        <f t="shared" si="1"/>
        <v>0</v>
      </c>
    </row>
    <row r="13" spans="1:12" x14ac:dyDescent="0.3">
      <c r="A13">
        <f t="shared" si="2"/>
        <v>11</v>
      </c>
      <c r="B13">
        <f t="shared" si="3"/>
        <v>41</v>
      </c>
      <c r="C13" s="2">
        <f t="shared" si="4"/>
        <v>79401.00799918994</v>
      </c>
      <c r="D13" s="2">
        <f t="shared" si="0"/>
        <v>6694.0100799918991</v>
      </c>
      <c r="E13" s="2">
        <f t="shared" si="1"/>
        <v>0</v>
      </c>
    </row>
    <row r="14" spans="1:12" x14ac:dyDescent="0.3">
      <c r="A14">
        <f t="shared" si="2"/>
        <v>12</v>
      </c>
      <c r="B14">
        <f t="shared" si="3"/>
        <v>42</v>
      </c>
      <c r="C14" s="2">
        <f t="shared" si="4"/>
        <v>86095.018079181842</v>
      </c>
      <c r="D14" s="2">
        <f t="shared" si="0"/>
        <v>6760.9501807918186</v>
      </c>
      <c r="E14" s="2">
        <f t="shared" si="1"/>
        <v>0</v>
      </c>
    </row>
    <row r="15" spans="1:12" x14ac:dyDescent="0.3">
      <c r="A15">
        <f t="shared" si="2"/>
        <v>13</v>
      </c>
      <c r="B15">
        <f t="shared" si="3"/>
        <v>43</v>
      </c>
      <c r="C15" s="2">
        <f t="shared" si="4"/>
        <v>92855.968259973655</v>
      </c>
      <c r="D15" s="2">
        <f t="shared" si="0"/>
        <v>6828.5596825997372</v>
      </c>
      <c r="E15" s="2">
        <f t="shared" si="1"/>
        <v>0</v>
      </c>
    </row>
    <row r="16" spans="1:12" x14ac:dyDescent="0.3">
      <c r="A16">
        <f t="shared" si="2"/>
        <v>14</v>
      </c>
      <c r="B16">
        <f t="shared" si="3"/>
        <v>44</v>
      </c>
      <c r="C16" s="2">
        <f t="shared" si="4"/>
        <v>99684.52794257339</v>
      </c>
      <c r="D16" s="2">
        <f t="shared" si="0"/>
        <v>6896.8452794257355</v>
      </c>
      <c r="E16" s="2">
        <f t="shared" si="1"/>
        <v>0</v>
      </c>
    </row>
    <row r="17" spans="1:5" x14ac:dyDescent="0.3">
      <c r="A17">
        <f t="shared" si="2"/>
        <v>15</v>
      </c>
      <c r="B17">
        <f t="shared" si="3"/>
        <v>45</v>
      </c>
      <c r="C17" s="2">
        <f t="shared" si="4"/>
        <v>106581.37322199912</v>
      </c>
      <c r="D17" s="2">
        <f t="shared" si="0"/>
        <v>6965.8137322199909</v>
      </c>
      <c r="E17" s="2">
        <f t="shared" si="1"/>
        <v>0</v>
      </c>
    </row>
    <row r="18" spans="1:5" x14ac:dyDescent="0.3">
      <c r="A18">
        <f t="shared" si="2"/>
        <v>16</v>
      </c>
      <c r="B18">
        <f t="shared" si="3"/>
        <v>46</v>
      </c>
      <c r="C18" s="2">
        <f t="shared" si="4"/>
        <v>113547.18695421911</v>
      </c>
      <c r="D18" s="2">
        <f t="shared" si="0"/>
        <v>7035.4718695421925</v>
      </c>
      <c r="E18" s="2">
        <f t="shared" si="1"/>
        <v>0</v>
      </c>
    </row>
    <row r="19" spans="1:5" x14ac:dyDescent="0.3">
      <c r="A19">
        <f t="shared" si="2"/>
        <v>17</v>
      </c>
      <c r="B19">
        <f t="shared" si="3"/>
        <v>47</v>
      </c>
      <c r="C19" s="2">
        <f t="shared" si="4"/>
        <v>120582.6588237613</v>
      </c>
      <c r="D19" s="2">
        <f t="shared" si="0"/>
        <v>7105.8265882376154</v>
      </c>
      <c r="E19" s="2">
        <f t="shared" si="1"/>
        <v>0</v>
      </c>
    </row>
    <row r="20" spans="1:5" x14ac:dyDescent="0.3">
      <c r="A20">
        <f t="shared" si="2"/>
        <v>18</v>
      </c>
      <c r="B20">
        <f t="shared" si="3"/>
        <v>48</v>
      </c>
      <c r="C20" s="2">
        <f t="shared" si="4"/>
        <v>127688.48541199892</v>
      </c>
      <c r="D20" s="2">
        <f t="shared" si="0"/>
        <v>7176.8848541199914</v>
      </c>
      <c r="E20" s="2">
        <f t="shared" si="1"/>
        <v>0</v>
      </c>
    </row>
    <row r="21" spans="1:5" x14ac:dyDescent="0.3">
      <c r="A21">
        <f t="shared" si="2"/>
        <v>19</v>
      </c>
      <c r="B21">
        <f t="shared" si="3"/>
        <v>49</v>
      </c>
      <c r="C21" s="2">
        <f t="shared" si="4"/>
        <v>134865.3702661189</v>
      </c>
      <c r="D21" s="2">
        <f t="shared" si="0"/>
        <v>7248.6537026611895</v>
      </c>
      <c r="E21" s="2">
        <f t="shared" si="1"/>
        <v>0</v>
      </c>
    </row>
    <row r="22" spans="1:5" x14ac:dyDescent="0.3">
      <c r="A22">
        <f t="shared" si="2"/>
        <v>20</v>
      </c>
      <c r="B22">
        <f t="shared" si="3"/>
        <v>50</v>
      </c>
      <c r="C22" s="2">
        <f t="shared" si="4"/>
        <v>142114.02396878009</v>
      </c>
      <c r="D22" s="2">
        <f t="shared" si="0"/>
        <v>7321.140239687802</v>
      </c>
      <c r="E22" s="2">
        <f t="shared" si="1"/>
        <v>0</v>
      </c>
    </row>
    <row r="23" spans="1:5" x14ac:dyDescent="0.3">
      <c r="A23">
        <f t="shared" si="2"/>
        <v>21</v>
      </c>
      <c r="B23">
        <f t="shared" si="3"/>
        <v>51</v>
      </c>
      <c r="C23" s="2">
        <f t="shared" si="4"/>
        <v>149435.1642084679</v>
      </c>
      <c r="D23" s="2">
        <f t="shared" si="0"/>
        <v>7394.35164208468</v>
      </c>
      <c r="E23" s="2">
        <f t="shared" si="1"/>
        <v>0</v>
      </c>
    </row>
    <row r="24" spans="1:5" x14ac:dyDescent="0.3">
      <c r="A24">
        <f t="shared" si="2"/>
        <v>22</v>
      </c>
      <c r="B24">
        <f t="shared" si="3"/>
        <v>52</v>
      </c>
      <c r="C24" s="2">
        <f t="shared" si="4"/>
        <v>156829.51585055259</v>
      </c>
      <c r="D24" s="2">
        <f t="shared" si="0"/>
        <v>7468.295158505528</v>
      </c>
      <c r="E24" s="2">
        <f t="shared" si="1"/>
        <v>0</v>
      </c>
    </row>
    <row r="25" spans="1:5" x14ac:dyDescent="0.3">
      <c r="A25">
        <f t="shared" si="2"/>
        <v>23</v>
      </c>
      <c r="B25">
        <f t="shared" si="3"/>
        <v>53</v>
      </c>
      <c r="C25" s="2">
        <f t="shared" si="4"/>
        <v>164297.81100905812</v>
      </c>
      <c r="D25" s="2">
        <f t="shared" si="0"/>
        <v>7542.978110090582</v>
      </c>
      <c r="E25" s="2">
        <f>IF(B25&gt;$L$2,$L$8*12*(1+$L$7)^A25,0)</f>
        <v>0</v>
      </c>
    </row>
    <row r="26" spans="1:5" x14ac:dyDescent="0.3">
      <c r="A26">
        <f t="shared" si="2"/>
        <v>24</v>
      </c>
      <c r="B26">
        <f t="shared" si="3"/>
        <v>54</v>
      </c>
      <c r="C26" s="2">
        <f t="shared" si="4"/>
        <v>171840.78911914869</v>
      </c>
      <c r="D26" s="2">
        <f t="shared" si="0"/>
        <v>7618.4078911914903</v>
      </c>
      <c r="E26" s="2">
        <f t="shared" si="1"/>
        <v>0</v>
      </c>
    </row>
    <row r="27" spans="1:5" x14ac:dyDescent="0.3">
      <c r="A27">
        <f t="shared" si="2"/>
        <v>25</v>
      </c>
      <c r="B27">
        <f t="shared" si="3"/>
        <v>55</v>
      </c>
      <c r="C27" s="2">
        <f t="shared" si="4"/>
        <v>179459.19701034017</v>
      </c>
      <c r="D27" s="2">
        <f t="shared" si="0"/>
        <v>7694.5919701034054</v>
      </c>
      <c r="E27" s="2">
        <f t="shared" si="1"/>
        <v>0</v>
      </c>
    </row>
    <row r="28" spans="1:5" x14ac:dyDescent="0.3">
      <c r="A28">
        <f t="shared" si="2"/>
        <v>26</v>
      </c>
      <c r="B28">
        <f t="shared" si="3"/>
        <v>56</v>
      </c>
      <c r="C28" s="2">
        <f t="shared" si="4"/>
        <v>187153.78898044358</v>
      </c>
      <c r="D28" s="2">
        <f t="shared" si="0"/>
        <v>7771.5378898044391</v>
      </c>
      <c r="E28" s="2">
        <f t="shared" si="1"/>
        <v>0</v>
      </c>
    </row>
    <row r="29" spans="1:5" x14ac:dyDescent="0.3">
      <c r="A29">
        <f t="shared" si="2"/>
        <v>27</v>
      </c>
      <c r="B29">
        <f t="shared" si="3"/>
        <v>57</v>
      </c>
      <c r="C29" s="2">
        <f t="shared" si="4"/>
        <v>194925.32687024801</v>
      </c>
      <c r="D29" s="2">
        <f t="shared" si="0"/>
        <v>7849.2532687024814</v>
      </c>
      <c r="E29" s="2">
        <f t="shared" si="1"/>
        <v>0</v>
      </c>
    </row>
    <row r="30" spans="1:5" x14ac:dyDescent="0.3">
      <c r="A30">
        <f>1+A29</f>
        <v>28</v>
      </c>
      <c r="B30">
        <f t="shared" si="3"/>
        <v>58</v>
      </c>
      <c r="C30" s="2">
        <f t="shared" si="4"/>
        <v>202774.58013895049</v>
      </c>
      <c r="D30" s="2">
        <f t="shared" si="0"/>
        <v>7927.7458013895066</v>
      </c>
      <c r="E30" s="2">
        <f t="shared" si="1"/>
        <v>0</v>
      </c>
    </row>
    <row r="31" spans="1:5" x14ac:dyDescent="0.3">
      <c r="A31">
        <f t="shared" si="2"/>
        <v>29</v>
      </c>
      <c r="B31">
        <f t="shared" si="3"/>
        <v>59</v>
      </c>
      <c r="C31" s="2">
        <f t="shared" si="4"/>
        <v>210702.32594034</v>
      </c>
      <c r="D31" s="2">
        <f t="shared" si="0"/>
        <v>8007.0232594034023</v>
      </c>
      <c r="E31" s="2">
        <f t="shared" si="1"/>
        <v>0</v>
      </c>
    </row>
    <row r="32" spans="1:5" x14ac:dyDescent="0.3">
      <c r="A32">
        <f t="shared" si="2"/>
        <v>30</v>
      </c>
      <c r="B32">
        <f t="shared" si="3"/>
        <v>60</v>
      </c>
      <c r="C32" s="2">
        <f t="shared" si="4"/>
        <v>218709.34919974342</v>
      </c>
      <c r="D32" s="2">
        <f t="shared" si="0"/>
        <v>8087.0934919974379</v>
      </c>
      <c r="E32" s="2">
        <f t="shared" si="1"/>
        <v>0</v>
      </c>
    </row>
    <row r="33" spans="1:5" x14ac:dyDescent="0.3">
      <c r="A33">
        <f t="shared" si="2"/>
        <v>31</v>
      </c>
      <c r="B33">
        <f t="shared" si="3"/>
        <v>61</v>
      </c>
      <c r="C33" s="2">
        <f t="shared" si="4"/>
        <v>226796.44269174084</v>
      </c>
      <c r="D33" s="2">
        <f t="shared" si="0"/>
        <v>8167.9644269174096</v>
      </c>
      <c r="E33" s="2">
        <f t="shared" si="1"/>
        <v>0</v>
      </c>
    </row>
    <row r="34" spans="1:5" x14ac:dyDescent="0.3">
      <c r="A34">
        <f t="shared" si="2"/>
        <v>32</v>
      </c>
      <c r="B34">
        <f t="shared" si="3"/>
        <v>62</v>
      </c>
      <c r="C34" s="2">
        <f t="shared" si="4"/>
        <v>234964.40711865824</v>
      </c>
      <c r="D34" s="2">
        <f t="shared" si="0"/>
        <v>8249.6440711865853</v>
      </c>
      <c r="E34" s="2">
        <f t="shared" ref="E34:E62" si="5">IF(B34&gt;$L$2,$L$8*12*(1+$L$7)^A34,0)</f>
        <v>0</v>
      </c>
    </row>
    <row r="35" spans="1:5" x14ac:dyDescent="0.3">
      <c r="A35">
        <f t="shared" si="2"/>
        <v>33</v>
      </c>
      <c r="B35">
        <f t="shared" si="3"/>
        <v>63</v>
      </c>
      <c r="C35" s="2">
        <f t="shared" si="4"/>
        <v>243214.05118984482</v>
      </c>
      <c r="D35" s="2">
        <f t="shared" ref="D35:D62" si="6">IF(B35&gt;$L$2,0,$L$4*12*(1+$L$5)^A35)</f>
        <v>8332.1405118984512</v>
      </c>
      <c r="E35" s="2">
        <f t="shared" si="5"/>
        <v>0</v>
      </c>
    </row>
    <row r="36" spans="1:5" x14ac:dyDescent="0.3">
      <c r="A36">
        <f t="shared" si="2"/>
        <v>34</v>
      </c>
      <c r="B36">
        <f t="shared" si="3"/>
        <v>64</v>
      </c>
      <c r="C36" s="2">
        <f t="shared" si="4"/>
        <v>251546.19170174326</v>
      </c>
      <c r="D36" s="2">
        <f t="shared" si="6"/>
        <v>8415.4619170174356</v>
      </c>
      <c r="E36" s="2">
        <f t="shared" si="5"/>
        <v>0</v>
      </c>
    </row>
    <row r="37" spans="1:5" x14ac:dyDescent="0.3">
      <c r="A37">
        <f t="shared" si="2"/>
        <v>35</v>
      </c>
      <c r="B37">
        <f t="shared" si="3"/>
        <v>65</v>
      </c>
      <c r="C37" s="2">
        <f t="shared" si="4"/>
        <v>259961.6536187607</v>
      </c>
      <c r="D37" s="2">
        <f t="shared" si="6"/>
        <v>8499.6165361876083</v>
      </c>
      <c r="E37" s="2">
        <f t="shared" si="5"/>
        <v>0</v>
      </c>
    </row>
    <row r="38" spans="1:5" x14ac:dyDescent="0.3">
      <c r="A38">
        <f t="shared" si="2"/>
        <v>36</v>
      </c>
      <c r="B38">
        <f t="shared" si="3"/>
        <v>66</v>
      </c>
      <c r="C38" s="2">
        <f t="shared" si="4"/>
        <v>268461.27015494829</v>
      </c>
      <c r="D38" s="2">
        <f t="shared" si="6"/>
        <v>0</v>
      </c>
      <c r="E38" s="2">
        <f t="shared" si="5"/>
        <v>175142.54273168853</v>
      </c>
    </row>
    <row r="39" spans="1:5" x14ac:dyDescent="0.3">
      <c r="A39">
        <f t="shared" si="2"/>
        <v>37</v>
      </c>
      <c r="B39">
        <f t="shared" si="3"/>
        <v>67</v>
      </c>
      <c r="C39" s="2">
        <f t="shared" si="4"/>
        <v>93318.727423259756</v>
      </c>
      <c r="D39" s="2">
        <f t="shared" si="6"/>
        <v>0</v>
      </c>
      <c r="E39" s="2">
        <f t="shared" si="5"/>
        <v>179521.10629998075</v>
      </c>
    </row>
    <row r="40" spans="1:5" x14ac:dyDescent="0.3">
      <c r="A40">
        <f t="shared" si="2"/>
        <v>38</v>
      </c>
      <c r="B40">
        <f t="shared" si="3"/>
        <v>68</v>
      </c>
      <c r="C40" s="2">
        <f t="shared" si="4"/>
        <v>-86202.378876720992</v>
      </c>
      <c r="D40" s="2">
        <f t="shared" si="6"/>
        <v>0</v>
      </c>
      <c r="E40" s="2">
        <f t="shared" si="5"/>
        <v>184009.1339574802</v>
      </c>
    </row>
    <row r="41" spans="1:5" x14ac:dyDescent="0.3">
      <c r="A41">
        <f t="shared" si="2"/>
        <v>39</v>
      </c>
      <c r="B41">
        <f t="shared" si="3"/>
        <v>69</v>
      </c>
      <c r="C41" s="2">
        <f t="shared" si="4"/>
        <v>-270211.51283420122</v>
      </c>
      <c r="D41" s="2">
        <f t="shared" si="6"/>
        <v>0</v>
      </c>
      <c r="E41" s="2">
        <f t="shared" si="5"/>
        <v>188609.36230641723</v>
      </c>
    </row>
    <row r="42" spans="1:5" x14ac:dyDescent="0.3">
      <c r="A42">
        <f t="shared" si="2"/>
        <v>40</v>
      </c>
      <c r="B42">
        <f t="shared" si="3"/>
        <v>70</v>
      </c>
      <c r="C42" s="2">
        <f t="shared" si="4"/>
        <v>-458820.87514061842</v>
      </c>
      <c r="D42" s="2">
        <f t="shared" si="6"/>
        <v>0</v>
      </c>
      <c r="E42" s="2">
        <f t="shared" si="5"/>
        <v>193324.59636407765</v>
      </c>
    </row>
    <row r="43" spans="1:5" x14ac:dyDescent="0.3">
      <c r="A43">
        <f t="shared" si="2"/>
        <v>41</v>
      </c>
      <c r="B43">
        <f t="shared" si="3"/>
        <v>71</v>
      </c>
      <c r="C43" s="2">
        <f t="shared" si="4"/>
        <v>-652145.47150469606</v>
      </c>
      <c r="D43" s="2">
        <f t="shared" si="6"/>
        <v>0</v>
      </c>
      <c r="E43" s="2">
        <f t="shared" si="5"/>
        <v>198157.71127317956</v>
      </c>
    </row>
    <row r="44" spans="1:5" x14ac:dyDescent="0.3">
      <c r="A44">
        <f t="shared" si="2"/>
        <v>42</v>
      </c>
      <c r="B44">
        <f t="shared" si="3"/>
        <v>72</v>
      </c>
      <c r="C44" s="2">
        <f t="shared" si="4"/>
        <v>-850303.18277787557</v>
      </c>
      <c r="D44" s="2">
        <f t="shared" si="6"/>
        <v>0</v>
      </c>
      <c r="E44" s="2">
        <f t="shared" si="5"/>
        <v>203111.65405500904</v>
      </c>
    </row>
    <row r="45" spans="1:5" x14ac:dyDescent="0.3">
      <c r="A45">
        <f>1+A44</f>
        <v>43</v>
      </c>
      <c r="B45">
        <f t="shared" si="3"/>
        <v>73</v>
      </c>
      <c r="C45" s="2">
        <f t="shared" si="4"/>
        <v>-1053414.8368328847</v>
      </c>
      <c r="D45" s="2">
        <f t="shared" si="6"/>
        <v>0</v>
      </c>
      <c r="E45" s="2">
        <f t="shared" si="5"/>
        <v>208189.4454063843</v>
      </c>
    </row>
    <row r="46" spans="1:5" x14ac:dyDescent="0.3">
      <c r="A46">
        <f t="shared" si="2"/>
        <v>44</v>
      </c>
      <c r="B46">
        <f t="shared" si="3"/>
        <v>74</v>
      </c>
      <c r="C46" s="2">
        <f t="shared" si="4"/>
        <v>-1261604.282239269</v>
      </c>
      <c r="D46" s="2">
        <f t="shared" si="6"/>
        <v>0</v>
      </c>
      <c r="E46" s="2">
        <f t="shared" si="5"/>
        <v>213394.18154154386</v>
      </c>
    </row>
    <row r="47" spans="1:5" x14ac:dyDescent="0.3">
      <c r="A47">
        <f t="shared" si="2"/>
        <v>45</v>
      </c>
      <c r="B47">
        <f t="shared" si="3"/>
        <v>75</v>
      </c>
      <c r="C47" s="2">
        <f t="shared" si="4"/>
        <v>-1474998.4637808129</v>
      </c>
      <c r="D47" s="2">
        <f t="shared" si="6"/>
        <v>0</v>
      </c>
      <c r="E47" s="2">
        <f t="shared" si="5"/>
        <v>218729.03608008247</v>
      </c>
    </row>
    <row r="48" spans="1:5" x14ac:dyDescent="0.3">
      <c r="A48">
        <f t="shared" si="2"/>
        <v>46</v>
      </c>
      <c r="B48">
        <f t="shared" si="3"/>
        <v>76</v>
      </c>
      <c r="C48" s="2">
        <f t="shared" si="4"/>
        <v>-1693727.4998608953</v>
      </c>
      <c r="D48" s="2">
        <f t="shared" si="6"/>
        <v>0</v>
      </c>
      <c r="E48" s="2">
        <f t="shared" si="5"/>
        <v>224197.26198208448</v>
      </c>
    </row>
    <row r="49" spans="1:5" x14ac:dyDescent="0.3">
      <c r="A49">
        <f t="shared" si="2"/>
        <v>47</v>
      </c>
      <c r="B49">
        <f t="shared" si="3"/>
        <v>77</v>
      </c>
      <c r="C49" s="2">
        <f t="shared" si="4"/>
        <v>-1917924.7618429798</v>
      </c>
      <c r="D49" s="2">
        <f t="shared" si="6"/>
        <v>0</v>
      </c>
      <c r="E49" s="2">
        <f t="shared" si="5"/>
        <v>229802.19353163664</v>
      </c>
    </row>
    <row r="50" spans="1:5" x14ac:dyDescent="0.3">
      <c r="A50">
        <f t="shared" si="2"/>
        <v>48</v>
      </c>
      <c r="B50">
        <f t="shared" si="3"/>
        <v>78</v>
      </c>
      <c r="C50" s="2">
        <f t="shared" si="4"/>
        <v>-2147726.9553746167</v>
      </c>
      <c r="D50" s="2">
        <f t="shared" si="6"/>
        <v>0</v>
      </c>
      <c r="E50" s="2">
        <f t="shared" si="5"/>
        <v>235547.24836992752</v>
      </c>
    </row>
    <row r="51" spans="1:5" x14ac:dyDescent="0.3">
      <c r="A51">
        <f t="shared" si="2"/>
        <v>49</v>
      </c>
      <c r="B51">
        <f t="shared" si="3"/>
        <v>79</v>
      </c>
      <c r="C51" s="2">
        <f t="shared" si="4"/>
        <v>-2383274.2037445442</v>
      </c>
      <c r="D51" s="2">
        <f t="shared" si="6"/>
        <v>0</v>
      </c>
      <c r="E51" s="2">
        <f t="shared" si="5"/>
        <v>241435.92957917569</v>
      </c>
    </row>
    <row r="52" spans="1:5" x14ac:dyDescent="0.3">
      <c r="A52">
        <f t="shared" si="2"/>
        <v>50</v>
      </c>
      <c r="B52">
        <f t="shared" si="3"/>
        <v>80</v>
      </c>
      <c r="C52" s="2">
        <f t="shared" si="4"/>
        <v>-2624710.1333237197</v>
      </c>
      <c r="D52" s="2">
        <f t="shared" si="6"/>
        <v>0</v>
      </c>
      <c r="E52" s="2">
        <f t="shared" si="5"/>
        <v>247471.82781865509</v>
      </c>
    </row>
    <row r="53" spans="1:5" x14ac:dyDescent="0.3">
      <c r="A53">
        <f t="shared" si="2"/>
        <v>51</v>
      </c>
      <c r="B53">
        <f t="shared" si="3"/>
        <v>81</v>
      </c>
      <c r="C53" s="2">
        <f t="shared" si="4"/>
        <v>-2872181.9611423747</v>
      </c>
      <c r="D53" s="2">
        <f t="shared" si="6"/>
        <v>0</v>
      </c>
      <c r="E53" s="2">
        <f t="shared" si="5"/>
        <v>253658.62351412149</v>
      </c>
    </row>
    <row r="54" spans="1:5" x14ac:dyDescent="0.3">
      <c r="A54">
        <f t="shared" si="2"/>
        <v>52</v>
      </c>
      <c r="B54">
        <f t="shared" si="3"/>
        <v>82</v>
      </c>
      <c r="C54" s="2">
        <f t="shared" si="4"/>
        <v>-3125840.5846564961</v>
      </c>
      <c r="D54" s="2">
        <f t="shared" si="6"/>
        <v>0</v>
      </c>
      <c r="E54" s="2">
        <f t="shared" si="5"/>
        <v>260000.08910197447</v>
      </c>
    </row>
    <row r="55" spans="1:5" x14ac:dyDescent="0.3">
      <c r="A55">
        <f t="shared" si="2"/>
        <v>53</v>
      </c>
      <c r="B55">
        <f t="shared" si="3"/>
        <v>83</v>
      </c>
      <c r="C55" s="2">
        <f t="shared" si="4"/>
        <v>-3385840.6737584705</v>
      </c>
      <c r="D55" s="2">
        <f t="shared" si="6"/>
        <v>0</v>
      </c>
      <c r="E55" s="2">
        <f t="shared" si="5"/>
        <v>266500.09132952383</v>
      </c>
    </row>
    <row r="56" spans="1:5" x14ac:dyDescent="0.3">
      <c r="A56">
        <f t="shared" si="2"/>
        <v>54</v>
      </c>
      <c r="B56">
        <f t="shared" si="3"/>
        <v>84</v>
      </c>
      <c r="C56" s="2">
        <f t="shared" si="4"/>
        <v>-3652340.7650879943</v>
      </c>
      <c r="D56" s="2">
        <f t="shared" si="6"/>
        <v>0</v>
      </c>
      <c r="E56" s="2">
        <f t="shared" si="5"/>
        <v>273162.59361276188</v>
      </c>
    </row>
    <row r="57" spans="1:5" x14ac:dyDescent="0.3">
      <c r="A57">
        <f t="shared" si="2"/>
        <v>55</v>
      </c>
      <c r="B57">
        <f t="shared" si="3"/>
        <v>85</v>
      </c>
      <c r="C57" s="2">
        <f t="shared" si="4"/>
        <v>-3925503.358700756</v>
      </c>
      <c r="D57" s="2">
        <f t="shared" si="6"/>
        <v>0</v>
      </c>
      <c r="E57" s="2">
        <f t="shared" si="5"/>
        <v>279991.65845308092</v>
      </c>
    </row>
    <row r="58" spans="1:5" x14ac:dyDescent="0.3">
      <c r="A58">
        <f t="shared" si="2"/>
        <v>56</v>
      </c>
      <c r="B58">
        <f t="shared" si="3"/>
        <v>86</v>
      </c>
      <c r="C58" s="2">
        <f t="shared" si="4"/>
        <v>-4205495.0171538368</v>
      </c>
      <c r="D58" s="2">
        <f t="shared" si="6"/>
        <v>0</v>
      </c>
      <c r="E58" s="2">
        <f t="shared" si="5"/>
        <v>286991.44991440797</v>
      </c>
    </row>
    <row r="59" spans="1:5" x14ac:dyDescent="0.3">
      <c r="A59">
        <f t="shared" si="2"/>
        <v>57</v>
      </c>
      <c r="B59">
        <f t="shared" si="3"/>
        <v>87</v>
      </c>
      <c r="C59" s="2">
        <f t="shared" si="4"/>
        <v>-4492486.4670682447</v>
      </c>
      <c r="D59" s="2">
        <f t="shared" si="6"/>
        <v>0</v>
      </c>
      <c r="E59" s="2">
        <f t="shared" si="5"/>
        <v>294166.23616226815</v>
      </c>
    </row>
    <row r="60" spans="1:5" x14ac:dyDescent="0.3">
      <c r="A60">
        <f t="shared" si="2"/>
        <v>58</v>
      </c>
      <c r="B60">
        <f t="shared" si="3"/>
        <v>88</v>
      </c>
      <c r="C60" s="2">
        <f t="shared" si="4"/>
        <v>-4786652.7032305133</v>
      </c>
      <c r="D60" s="2">
        <f t="shared" si="6"/>
        <v>0</v>
      </c>
      <c r="E60" s="2">
        <f t="shared" si="5"/>
        <v>301520.39206632483</v>
      </c>
    </row>
    <row r="61" spans="1:5" x14ac:dyDescent="0.3">
      <c r="A61">
        <f t="shared" si="2"/>
        <v>59</v>
      </c>
      <c r="B61">
        <f t="shared" si="3"/>
        <v>89</v>
      </c>
      <c r="C61" s="2">
        <f t="shared" si="4"/>
        <v>-5088173.0952968383</v>
      </c>
      <c r="D61" s="2">
        <f t="shared" si="6"/>
        <v>0</v>
      </c>
      <c r="E61" s="2">
        <f t="shared" si="5"/>
        <v>309058.40186798293</v>
      </c>
    </row>
    <row r="62" spans="1:5" x14ac:dyDescent="0.3">
      <c r="A62">
        <f t="shared" si="2"/>
        <v>60</v>
      </c>
      <c r="B62">
        <f t="shared" si="3"/>
        <v>90</v>
      </c>
      <c r="C62" s="2">
        <f t="shared" si="4"/>
        <v>-5397231.4971648213</v>
      </c>
      <c r="D62" s="2">
        <f t="shared" si="6"/>
        <v>0</v>
      </c>
      <c r="E62" s="2">
        <f t="shared" si="5"/>
        <v>316784.86191468243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2"/>
  <sheetViews>
    <sheetView workbookViewId="0">
      <selection activeCell="L6" sqref="L6"/>
    </sheetView>
  </sheetViews>
  <sheetFormatPr defaultRowHeight="14.4" x14ac:dyDescent="0.3"/>
  <cols>
    <col min="2" max="2" width="4" customWidth="1"/>
    <col min="3" max="3" width="17.5546875" style="2" bestFit="1" customWidth="1"/>
    <col min="4" max="4" width="19.5546875" bestFit="1" customWidth="1"/>
    <col min="5" max="5" width="18.109375" bestFit="1" customWidth="1"/>
    <col min="11" max="11" width="44.21875" bestFit="1" customWidth="1"/>
    <col min="12" max="12" width="10.109375" bestFit="1" customWidth="1"/>
  </cols>
  <sheetData>
    <row r="1" spans="1:12" x14ac:dyDescent="0.3">
      <c r="A1" s="4" t="s">
        <v>0</v>
      </c>
      <c r="B1" s="4" t="s">
        <v>1</v>
      </c>
      <c r="C1" s="5" t="s">
        <v>12</v>
      </c>
      <c r="D1" s="4" t="s">
        <v>11</v>
      </c>
      <c r="E1" s="4" t="s">
        <v>13</v>
      </c>
      <c r="K1" s="4" t="s">
        <v>2</v>
      </c>
      <c r="L1">
        <v>30</v>
      </c>
    </row>
    <row r="2" spans="1:12" x14ac:dyDescent="0.3">
      <c r="A2">
        <v>0</v>
      </c>
      <c r="B2">
        <f>L1</f>
        <v>30</v>
      </c>
      <c r="C2" s="2">
        <f>L3</f>
        <v>10000</v>
      </c>
      <c r="D2" s="2">
        <f t="shared" ref="D2:D62" si="0">IF(B2&gt;$L$2,0,$L$4*12*(1+$L$5)^A2)</f>
        <v>0</v>
      </c>
      <c r="E2" s="2">
        <f t="shared" ref="E2:E62" si="1">IF(B2&gt;$L$2,$L$8*12*(1+$L$7)^A2,0)</f>
        <v>0</v>
      </c>
      <c r="K2" s="4" t="s">
        <v>3</v>
      </c>
      <c r="L2">
        <v>65</v>
      </c>
    </row>
    <row r="3" spans="1:12" x14ac:dyDescent="0.3">
      <c r="A3">
        <f>1+A2</f>
        <v>1</v>
      </c>
      <c r="B3">
        <f>+B2+A3-A2</f>
        <v>31</v>
      </c>
      <c r="C3" s="2">
        <f>(C2+D2-E2)*(1+$L$6)-(C2+D2-E2)*($L$6)*$L$9</f>
        <v>11020.000000000002</v>
      </c>
      <c r="D3" s="2">
        <f t="shared" si="0"/>
        <v>0</v>
      </c>
      <c r="E3" s="2">
        <f t="shared" si="1"/>
        <v>0</v>
      </c>
      <c r="K3" s="4" t="s">
        <v>8</v>
      </c>
      <c r="L3" s="2">
        <v>10000</v>
      </c>
    </row>
    <row r="4" spans="1:12" x14ac:dyDescent="0.3">
      <c r="A4">
        <f t="shared" ref="A4:A62" si="2">1+A3</f>
        <v>2</v>
      </c>
      <c r="B4">
        <f t="shared" ref="B4:B62" si="3">+B3+A4-A3</f>
        <v>32</v>
      </c>
      <c r="C4" s="2">
        <f t="shared" ref="C4:C62" si="4">(C3+D3-E3)*(1+$L$6)-(C3+D3-E3)*($L$6)*$L$9</f>
        <v>12144.040000000003</v>
      </c>
      <c r="D4" s="2">
        <f t="shared" si="0"/>
        <v>0</v>
      </c>
      <c r="E4" s="2">
        <f t="shared" si="1"/>
        <v>0</v>
      </c>
      <c r="K4" s="4" t="s">
        <v>6</v>
      </c>
      <c r="L4" s="2">
        <v>0</v>
      </c>
    </row>
    <row r="5" spans="1:12" x14ac:dyDescent="0.3">
      <c r="A5">
        <f t="shared" si="2"/>
        <v>3</v>
      </c>
      <c r="B5">
        <f t="shared" si="3"/>
        <v>33</v>
      </c>
      <c r="C5" s="2">
        <f t="shared" si="4"/>
        <v>13382.732080000003</v>
      </c>
      <c r="D5" s="2">
        <f t="shared" si="0"/>
        <v>0</v>
      </c>
      <c r="E5" s="2">
        <f t="shared" si="1"/>
        <v>0</v>
      </c>
      <c r="K5" s="4" t="s">
        <v>7</v>
      </c>
      <c r="L5" s="3">
        <v>0.01</v>
      </c>
    </row>
    <row r="6" spans="1:12" x14ac:dyDescent="0.3">
      <c r="A6">
        <f t="shared" si="2"/>
        <v>4</v>
      </c>
      <c r="B6">
        <f t="shared" si="3"/>
        <v>34</v>
      </c>
      <c r="C6" s="2">
        <f t="shared" si="4"/>
        <v>14747.770752160006</v>
      </c>
      <c r="D6" s="2">
        <f t="shared" si="0"/>
        <v>0</v>
      </c>
      <c r="E6" s="2">
        <f t="shared" si="1"/>
        <v>0</v>
      </c>
      <c r="K6" s="4" t="s">
        <v>4</v>
      </c>
      <c r="L6" s="6">
        <v>0.12</v>
      </c>
    </row>
    <row r="7" spans="1:12" x14ac:dyDescent="0.3">
      <c r="A7">
        <f t="shared" si="2"/>
        <v>5</v>
      </c>
      <c r="B7">
        <f t="shared" si="3"/>
        <v>35</v>
      </c>
      <c r="C7" s="2">
        <f t="shared" si="4"/>
        <v>16252.043368880326</v>
      </c>
      <c r="D7" s="2">
        <f t="shared" si="0"/>
        <v>0</v>
      </c>
      <c r="E7" s="2">
        <f t="shared" si="1"/>
        <v>0</v>
      </c>
      <c r="K7" s="4" t="s">
        <v>5</v>
      </c>
      <c r="L7" s="1">
        <v>2.5000000000000001E-2</v>
      </c>
    </row>
    <row r="8" spans="1:12" x14ac:dyDescent="0.3">
      <c r="A8">
        <f t="shared" si="2"/>
        <v>6</v>
      </c>
      <c r="B8">
        <f t="shared" si="3"/>
        <v>36</v>
      </c>
      <c r="C8" s="2">
        <f t="shared" si="4"/>
        <v>17909.751792506122</v>
      </c>
      <c r="D8" s="2">
        <f t="shared" si="0"/>
        <v>0</v>
      </c>
      <c r="E8" s="2">
        <f t="shared" si="1"/>
        <v>0</v>
      </c>
      <c r="K8" s="4" t="s">
        <v>9</v>
      </c>
      <c r="L8" s="2">
        <v>6000</v>
      </c>
    </row>
    <row r="9" spans="1:12" x14ac:dyDescent="0.3">
      <c r="A9">
        <f t="shared" si="2"/>
        <v>7</v>
      </c>
      <c r="B9">
        <f t="shared" si="3"/>
        <v>37</v>
      </c>
      <c r="C9" s="2">
        <f t="shared" si="4"/>
        <v>19736.546475341751</v>
      </c>
      <c r="D9" s="2">
        <f t="shared" si="0"/>
        <v>0</v>
      </c>
      <c r="E9" s="2">
        <f t="shared" si="1"/>
        <v>0</v>
      </c>
      <c r="K9" s="4" t="s">
        <v>10</v>
      </c>
      <c r="L9" s="3">
        <v>0.15</v>
      </c>
    </row>
    <row r="10" spans="1:12" x14ac:dyDescent="0.3">
      <c r="A10">
        <f t="shared" si="2"/>
        <v>8</v>
      </c>
      <c r="B10">
        <f t="shared" si="3"/>
        <v>38</v>
      </c>
      <c r="C10" s="2">
        <f t="shared" si="4"/>
        <v>21749.67421582661</v>
      </c>
      <c r="D10" s="2">
        <f t="shared" si="0"/>
        <v>0</v>
      </c>
      <c r="E10" s="2">
        <f t="shared" si="1"/>
        <v>0</v>
      </c>
    </row>
    <row r="11" spans="1:12" x14ac:dyDescent="0.3">
      <c r="A11">
        <f t="shared" si="2"/>
        <v>9</v>
      </c>
      <c r="B11">
        <f t="shared" si="3"/>
        <v>39</v>
      </c>
      <c r="C11" s="2">
        <f t="shared" si="4"/>
        <v>23968.140985840928</v>
      </c>
      <c r="D11" s="2">
        <f t="shared" si="0"/>
        <v>0</v>
      </c>
      <c r="E11" s="2">
        <f t="shared" si="1"/>
        <v>0</v>
      </c>
    </row>
    <row r="12" spans="1:12" x14ac:dyDescent="0.3">
      <c r="A12">
        <f t="shared" si="2"/>
        <v>10</v>
      </c>
      <c r="B12">
        <f t="shared" si="3"/>
        <v>40</v>
      </c>
      <c r="C12" s="2">
        <f t="shared" si="4"/>
        <v>26412.891366396703</v>
      </c>
      <c r="D12" s="2">
        <f t="shared" si="0"/>
        <v>0</v>
      </c>
      <c r="E12" s="2">
        <f t="shared" si="1"/>
        <v>0</v>
      </c>
    </row>
    <row r="13" spans="1:12" x14ac:dyDescent="0.3">
      <c r="A13">
        <f t="shared" si="2"/>
        <v>11</v>
      </c>
      <c r="B13">
        <f t="shared" si="3"/>
        <v>41</v>
      </c>
      <c r="C13" s="2">
        <f t="shared" si="4"/>
        <v>29107.00628576917</v>
      </c>
      <c r="D13" s="2">
        <f t="shared" si="0"/>
        <v>0</v>
      </c>
      <c r="E13" s="2">
        <f t="shared" si="1"/>
        <v>0</v>
      </c>
    </row>
    <row r="14" spans="1:12" x14ac:dyDescent="0.3">
      <c r="A14">
        <f t="shared" si="2"/>
        <v>12</v>
      </c>
      <c r="B14">
        <f t="shared" si="3"/>
        <v>42</v>
      </c>
      <c r="C14" s="2">
        <f t="shared" si="4"/>
        <v>32075.920926917632</v>
      </c>
      <c r="D14" s="2">
        <f t="shared" si="0"/>
        <v>0</v>
      </c>
      <c r="E14" s="2">
        <f t="shared" si="1"/>
        <v>0</v>
      </c>
    </row>
    <row r="15" spans="1:12" x14ac:dyDescent="0.3">
      <c r="A15">
        <f t="shared" si="2"/>
        <v>13</v>
      </c>
      <c r="B15">
        <f t="shared" si="3"/>
        <v>43</v>
      </c>
      <c r="C15" s="2">
        <f t="shared" si="4"/>
        <v>35347.664861463236</v>
      </c>
      <c r="D15" s="2">
        <f t="shared" si="0"/>
        <v>0</v>
      </c>
      <c r="E15" s="2">
        <f t="shared" si="1"/>
        <v>0</v>
      </c>
    </row>
    <row r="16" spans="1:12" x14ac:dyDescent="0.3">
      <c r="A16">
        <f t="shared" si="2"/>
        <v>14</v>
      </c>
      <c r="B16">
        <f t="shared" si="3"/>
        <v>44</v>
      </c>
      <c r="C16" s="2">
        <f t="shared" si="4"/>
        <v>38953.12667733249</v>
      </c>
      <c r="D16" s="2">
        <f t="shared" si="0"/>
        <v>0</v>
      </c>
      <c r="E16" s="2">
        <f t="shared" si="1"/>
        <v>0</v>
      </c>
    </row>
    <row r="17" spans="1:5" x14ac:dyDescent="0.3">
      <c r="A17">
        <f t="shared" si="2"/>
        <v>15</v>
      </c>
      <c r="B17">
        <f t="shared" si="3"/>
        <v>45</v>
      </c>
      <c r="C17" s="2">
        <f t="shared" si="4"/>
        <v>42926.345598420405</v>
      </c>
      <c r="D17" s="2">
        <f t="shared" si="0"/>
        <v>0</v>
      </c>
      <c r="E17" s="2">
        <f t="shared" si="1"/>
        <v>0</v>
      </c>
    </row>
    <row r="18" spans="1:5" x14ac:dyDescent="0.3">
      <c r="A18">
        <f t="shared" si="2"/>
        <v>16</v>
      </c>
      <c r="B18">
        <f t="shared" si="3"/>
        <v>46</v>
      </c>
      <c r="C18" s="2">
        <f t="shared" si="4"/>
        <v>47304.832849459293</v>
      </c>
      <c r="D18" s="2">
        <f t="shared" si="0"/>
        <v>0</v>
      </c>
      <c r="E18" s="2">
        <f t="shared" si="1"/>
        <v>0</v>
      </c>
    </row>
    <row r="19" spans="1:5" x14ac:dyDescent="0.3">
      <c r="A19">
        <f t="shared" si="2"/>
        <v>17</v>
      </c>
      <c r="B19">
        <f t="shared" si="3"/>
        <v>47</v>
      </c>
      <c r="C19" s="2">
        <f t="shared" si="4"/>
        <v>52129.925800104145</v>
      </c>
      <c r="D19" s="2">
        <f t="shared" si="0"/>
        <v>0</v>
      </c>
      <c r="E19" s="2">
        <f t="shared" si="1"/>
        <v>0</v>
      </c>
    </row>
    <row r="20" spans="1:5" x14ac:dyDescent="0.3">
      <c r="A20">
        <f t="shared" si="2"/>
        <v>18</v>
      </c>
      <c r="B20">
        <f t="shared" si="3"/>
        <v>48</v>
      </c>
      <c r="C20" s="2">
        <f t="shared" si="4"/>
        <v>57447.178231714774</v>
      </c>
      <c r="D20" s="2">
        <f t="shared" si="0"/>
        <v>0</v>
      </c>
      <c r="E20" s="2">
        <f t="shared" si="1"/>
        <v>0</v>
      </c>
    </row>
    <row r="21" spans="1:5" x14ac:dyDescent="0.3">
      <c r="A21">
        <f t="shared" si="2"/>
        <v>19</v>
      </c>
      <c r="B21">
        <f t="shared" si="3"/>
        <v>49</v>
      </c>
      <c r="C21" s="2">
        <f t="shared" si="4"/>
        <v>63306.790411349684</v>
      </c>
      <c r="D21" s="2">
        <f t="shared" si="0"/>
        <v>0</v>
      </c>
      <c r="E21" s="2">
        <f t="shared" si="1"/>
        <v>0</v>
      </c>
    </row>
    <row r="22" spans="1:5" x14ac:dyDescent="0.3">
      <c r="A22">
        <f t="shared" si="2"/>
        <v>20</v>
      </c>
      <c r="B22">
        <f t="shared" si="3"/>
        <v>50</v>
      </c>
      <c r="C22" s="2">
        <f t="shared" si="4"/>
        <v>69764.083033307368</v>
      </c>
      <c r="D22" s="2">
        <f t="shared" si="0"/>
        <v>0</v>
      </c>
      <c r="E22" s="2">
        <f t="shared" si="1"/>
        <v>0</v>
      </c>
    </row>
    <row r="23" spans="1:5" x14ac:dyDescent="0.3">
      <c r="A23">
        <f t="shared" si="2"/>
        <v>21</v>
      </c>
      <c r="B23">
        <f t="shared" si="3"/>
        <v>51</v>
      </c>
      <c r="C23" s="2">
        <f t="shared" si="4"/>
        <v>76880.01950270473</v>
      </c>
      <c r="D23" s="2">
        <f t="shared" si="0"/>
        <v>0</v>
      </c>
      <c r="E23" s="2">
        <f t="shared" si="1"/>
        <v>0</v>
      </c>
    </row>
    <row r="24" spans="1:5" x14ac:dyDescent="0.3">
      <c r="A24">
        <f t="shared" si="2"/>
        <v>22</v>
      </c>
      <c r="B24">
        <f t="shared" si="3"/>
        <v>52</v>
      </c>
      <c r="C24" s="2">
        <f t="shared" si="4"/>
        <v>84721.781491980626</v>
      </c>
      <c r="D24" s="2">
        <f t="shared" si="0"/>
        <v>0</v>
      </c>
      <c r="E24" s="2">
        <f t="shared" si="1"/>
        <v>0</v>
      </c>
    </row>
    <row r="25" spans="1:5" x14ac:dyDescent="0.3">
      <c r="A25">
        <f t="shared" si="2"/>
        <v>23</v>
      </c>
      <c r="B25">
        <f t="shared" si="3"/>
        <v>53</v>
      </c>
      <c r="C25" s="2">
        <f t="shared" si="4"/>
        <v>93363.403204162663</v>
      </c>
      <c r="D25" s="2">
        <f t="shared" si="0"/>
        <v>0</v>
      </c>
      <c r="E25" s="2">
        <f>IF(B25&gt;$L$2,$L$8*12*(1+$L$7)^A25,0)</f>
        <v>0</v>
      </c>
    </row>
    <row r="26" spans="1:5" x14ac:dyDescent="0.3">
      <c r="A26">
        <f t="shared" si="2"/>
        <v>24</v>
      </c>
      <c r="B26">
        <f t="shared" si="3"/>
        <v>54</v>
      </c>
      <c r="C26" s="2">
        <f t="shared" si="4"/>
        <v>102886.47033098727</v>
      </c>
      <c r="D26" s="2">
        <f t="shared" si="0"/>
        <v>0</v>
      </c>
      <c r="E26" s="2">
        <f t="shared" si="1"/>
        <v>0</v>
      </c>
    </row>
    <row r="27" spans="1:5" x14ac:dyDescent="0.3">
      <c r="A27">
        <f t="shared" si="2"/>
        <v>25</v>
      </c>
      <c r="B27">
        <f t="shared" si="3"/>
        <v>55</v>
      </c>
      <c r="C27" s="2">
        <f t="shared" si="4"/>
        <v>113380.89030474798</v>
      </c>
      <c r="D27" s="2">
        <f t="shared" si="0"/>
        <v>0</v>
      </c>
      <c r="E27" s="2">
        <f t="shared" si="1"/>
        <v>0</v>
      </c>
    </row>
    <row r="28" spans="1:5" x14ac:dyDescent="0.3">
      <c r="A28">
        <f t="shared" si="2"/>
        <v>26</v>
      </c>
      <c r="B28">
        <f t="shared" si="3"/>
        <v>56</v>
      </c>
      <c r="C28" s="2">
        <f t="shared" si="4"/>
        <v>124945.74111583228</v>
      </c>
      <c r="D28" s="2">
        <f t="shared" si="0"/>
        <v>0</v>
      </c>
      <c r="E28" s="2">
        <f t="shared" si="1"/>
        <v>0</v>
      </c>
    </row>
    <row r="29" spans="1:5" x14ac:dyDescent="0.3">
      <c r="A29">
        <f t="shared" si="2"/>
        <v>27</v>
      </c>
      <c r="B29">
        <f t="shared" si="3"/>
        <v>57</v>
      </c>
      <c r="C29" s="2">
        <f t="shared" si="4"/>
        <v>137690.2067096472</v>
      </c>
      <c r="D29" s="2">
        <f t="shared" si="0"/>
        <v>0</v>
      </c>
      <c r="E29" s="2">
        <f t="shared" si="1"/>
        <v>0</v>
      </c>
    </row>
    <row r="30" spans="1:5" x14ac:dyDescent="0.3">
      <c r="A30">
        <f>1+A29</f>
        <v>28</v>
      </c>
      <c r="B30">
        <f t="shared" si="3"/>
        <v>58</v>
      </c>
      <c r="C30" s="2">
        <f t="shared" si="4"/>
        <v>151734.60779403121</v>
      </c>
      <c r="D30" s="2">
        <f t="shared" si="0"/>
        <v>0</v>
      </c>
      <c r="E30" s="2">
        <f t="shared" si="1"/>
        <v>0</v>
      </c>
    </row>
    <row r="31" spans="1:5" x14ac:dyDescent="0.3">
      <c r="A31">
        <f t="shared" si="2"/>
        <v>29</v>
      </c>
      <c r="B31">
        <f t="shared" si="3"/>
        <v>59</v>
      </c>
      <c r="C31" s="2">
        <f t="shared" si="4"/>
        <v>167211.5377890224</v>
      </c>
      <c r="D31" s="2">
        <f t="shared" si="0"/>
        <v>0</v>
      </c>
      <c r="E31" s="2">
        <f t="shared" si="1"/>
        <v>0</v>
      </c>
    </row>
    <row r="32" spans="1:5" x14ac:dyDescent="0.3">
      <c r="A32">
        <f t="shared" si="2"/>
        <v>30</v>
      </c>
      <c r="B32">
        <f t="shared" si="3"/>
        <v>60</v>
      </c>
      <c r="C32" s="2">
        <f t="shared" si="4"/>
        <v>184267.11464350269</v>
      </c>
      <c r="D32" s="2">
        <f t="shared" si="0"/>
        <v>0</v>
      </c>
      <c r="E32" s="2">
        <f t="shared" si="1"/>
        <v>0</v>
      </c>
    </row>
    <row r="33" spans="1:5" x14ac:dyDescent="0.3">
      <c r="A33">
        <f t="shared" si="2"/>
        <v>31</v>
      </c>
      <c r="B33">
        <f t="shared" si="3"/>
        <v>61</v>
      </c>
      <c r="C33" s="2">
        <f t="shared" si="4"/>
        <v>203062.36033713998</v>
      </c>
      <c r="D33" s="2">
        <f t="shared" si="0"/>
        <v>0</v>
      </c>
      <c r="E33" s="2">
        <f t="shared" si="1"/>
        <v>0</v>
      </c>
    </row>
    <row r="34" spans="1:5" x14ac:dyDescent="0.3">
      <c r="A34">
        <f t="shared" si="2"/>
        <v>32</v>
      </c>
      <c r="B34">
        <f t="shared" si="3"/>
        <v>62</v>
      </c>
      <c r="C34" s="2">
        <f t="shared" si="4"/>
        <v>223774.72109152828</v>
      </c>
      <c r="D34" s="2">
        <f t="shared" si="0"/>
        <v>0</v>
      </c>
      <c r="E34" s="2">
        <f t="shared" si="1"/>
        <v>0</v>
      </c>
    </row>
    <row r="35" spans="1:5" x14ac:dyDescent="0.3">
      <c r="A35">
        <f t="shared" si="2"/>
        <v>33</v>
      </c>
      <c r="B35">
        <f t="shared" si="3"/>
        <v>63</v>
      </c>
      <c r="C35" s="2">
        <f t="shared" si="4"/>
        <v>246599.74264286421</v>
      </c>
      <c r="D35" s="2">
        <f t="shared" si="0"/>
        <v>0</v>
      </c>
      <c r="E35" s="2">
        <f t="shared" si="1"/>
        <v>0</v>
      </c>
    </row>
    <row r="36" spans="1:5" x14ac:dyDescent="0.3">
      <c r="A36">
        <f t="shared" si="2"/>
        <v>34</v>
      </c>
      <c r="B36">
        <f t="shared" si="3"/>
        <v>64</v>
      </c>
      <c r="C36" s="2">
        <f t="shared" si="4"/>
        <v>271752.91639243637</v>
      </c>
      <c r="D36" s="2">
        <f t="shared" si="0"/>
        <v>0</v>
      </c>
      <c r="E36" s="2">
        <f t="shared" si="1"/>
        <v>0</v>
      </c>
    </row>
    <row r="37" spans="1:5" x14ac:dyDescent="0.3">
      <c r="A37">
        <f t="shared" si="2"/>
        <v>35</v>
      </c>
      <c r="B37">
        <f t="shared" si="3"/>
        <v>65</v>
      </c>
      <c r="C37" s="2">
        <f t="shared" si="4"/>
        <v>299471.71386446489</v>
      </c>
      <c r="D37" s="2">
        <f t="shared" si="0"/>
        <v>0</v>
      </c>
      <c r="E37" s="2">
        <f t="shared" si="1"/>
        <v>0</v>
      </c>
    </row>
    <row r="38" spans="1:5" x14ac:dyDescent="0.3">
      <c r="A38">
        <f t="shared" si="2"/>
        <v>36</v>
      </c>
      <c r="B38">
        <f t="shared" si="3"/>
        <v>66</v>
      </c>
      <c r="C38" s="2">
        <f t="shared" si="4"/>
        <v>330017.82867864036</v>
      </c>
      <c r="D38" s="2">
        <f t="shared" si="0"/>
        <v>0</v>
      </c>
      <c r="E38" s="2">
        <f t="shared" si="1"/>
        <v>175142.54273168853</v>
      </c>
    </row>
    <row r="39" spans="1:5" x14ac:dyDescent="0.3">
      <c r="A39">
        <f t="shared" si="2"/>
        <v>37</v>
      </c>
      <c r="B39">
        <f t="shared" si="3"/>
        <v>67</v>
      </c>
      <c r="C39" s="2">
        <f t="shared" si="4"/>
        <v>170672.56511354094</v>
      </c>
      <c r="D39" s="2">
        <f t="shared" si="0"/>
        <v>0</v>
      </c>
      <c r="E39" s="2">
        <f t="shared" si="1"/>
        <v>179521.10629998075</v>
      </c>
    </row>
    <row r="40" spans="1:5" x14ac:dyDescent="0.3">
      <c r="A40">
        <f t="shared" si="2"/>
        <v>38</v>
      </c>
      <c r="B40">
        <f t="shared" si="3"/>
        <v>68</v>
      </c>
      <c r="C40" s="2">
        <f t="shared" si="4"/>
        <v>-9751.0923874566652</v>
      </c>
      <c r="D40" s="2">
        <f t="shared" si="0"/>
        <v>0</v>
      </c>
      <c r="E40" s="2">
        <f t="shared" si="1"/>
        <v>184009.1339574802</v>
      </c>
    </row>
    <row r="41" spans="1:5" x14ac:dyDescent="0.3">
      <c r="A41">
        <f t="shared" si="2"/>
        <v>39</v>
      </c>
      <c r="B41">
        <f t="shared" si="3"/>
        <v>69</v>
      </c>
      <c r="C41" s="2">
        <f t="shared" si="4"/>
        <v>-213523.76943212046</v>
      </c>
      <c r="D41" s="2">
        <f t="shared" si="0"/>
        <v>0</v>
      </c>
      <c r="E41" s="2">
        <f t="shared" si="1"/>
        <v>188609.36230641723</v>
      </c>
    </row>
    <row r="42" spans="1:5" x14ac:dyDescent="0.3">
      <c r="A42">
        <f t="shared" si="2"/>
        <v>40</v>
      </c>
      <c r="B42">
        <f t="shared" si="3"/>
        <v>70</v>
      </c>
      <c r="C42" s="2">
        <f t="shared" si="4"/>
        <v>-443150.71117586858</v>
      </c>
      <c r="D42" s="2">
        <f t="shared" si="0"/>
        <v>0</v>
      </c>
      <c r="E42" s="2">
        <f t="shared" si="1"/>
        <v>193324.59636407765</v>
      </c>
    </row>
    <row r="43" spans="1:5" x14ac:dyDescent="0.3">
      <c r="A43">
        <f t="shared" si="2"/>
        <v>41</v>
      </c>
      <c r="B43">
        <f t="shared" si="3"/>
        <v>71</v>
      </c>
      <c r="C43" s="2">
        <f t="shared" si="4"/>
        <v>-701395.78890902072</v>
      </c>
      <c r="D43" s="2">
        <f t="shared" si="0"/>
        <v>0</v>
      </c>
      <c r="E43" s="2">
        <f t="shared" si="1"/>
        <v>198157.71127317956</v>
      </c>
    </row>
    <row r="44" spans="1:5" x14ac:dyDescent="0.3">
      <c r="A44">
        <f t="shared" si="2"/>
        <v>42</v>
      </c>
      <c r="B44">
        <f t="shared" si="3"/>
        <v>72</v>
      </c>
      <c r="C44" s="2">
        <f t="shared" si="4"/>
        <v>-991307.9572007847</v>
      </c>
      <c r="D44" s="2">
        <f t="shared" si="0"/>
        <v>0</v>
      </c>
      <c r="E44" s="2">
        <f t="shared" si="1"/>
        <v>203111.65405500904</v>
      </c>
    </row>
    <row r="45" spans="1:5" x14ac:dyDescent="0.3">
      <c r="A45">
        <f>1+A44</f>
        <v>43</v>
      </c>
      <c r="B45">
        <f t="shared" si="3"/>
        <v>73</v>
      </c>
      <c r="C45" s="2">
        <f t="shared" si="4"/>
        <v>-1316250.411603885</v>
      </c>
      <c r="D45" s="2">
        <f t="shared" si="0"/>
        <v>0</v>
      </c>
      <c r="E45" s="2">
        <f t="shared" si="1"/>
        <v>208189.4454063843</v>
      </c>
    </row>
    <row r="46" spans="1:5" x14ac:dyDescent="0.3">
      <c r="A46">
        <f t="shared" si="2"/>
        <v>44</v>
      </c>
      <c r="B46">
        <f t="shared" si="3"/>
        <v>74</v>
      </c>
      <c r="C46" s="2">
        <f t="shared" si="4"/>
        <v>-1679932.7224253169</v>
      </c>
      <c r="D46" s="2">
        <f t="shared" si="0"/>
        <v>0</v>
      </c>
      <c r="E46" s="2">
        <f t="shared" si="1"/>
        <v>213394.18154154386</v>
      </c>
    </row>
    <row r="47" spans="1:5" x14ac:dyDescent="0.3">
      <c r="A47">
        <f t="shared" si="2"/>
        <v>45</v>
      </c>
      <c r="B47">
        <f t="shared" si="3"/>
        <v>75</v>
      </c>
      <c r="C47" s="2">
        <f t="shared" si="4"/>
        <v>-2086446.2481714806</v>
      </c>
      <c r="D47" s="2">
        <f t="shared" si="0"/>
        <v>0</v>
      </c>
      <c r="E47" s="2">
        <f t="shared" si="1"/>
        <v>218729.03608008247</v>
      </c>
    </row>
    <row r="48" spans="1:5" x14ac:dyDescent="0.3">
      <c r="A48">
        <f t="shared" si="2"/>
        <v>46</v>
      </c>
      <c r="B48">
        <f t="shared" si="3"/>
        <v>76</v>
      </c>
      <c r="C48" s="2">
        <f t="shared" si="4"/>
        <v>-2540303.163245223</v>
      </c>
      <c r="D48" s="2">
        <f t="shared" si="0"/>
        <v>0</v>
      </c>
      <c r="E48" s="2">
        <f t="shared" si="1"/>
        <v>224197.26198208448</v>
      </c>
    </row>
    <row r="49" spans="1:5" x14ac:dyDescent="0.3">
      <c r="A49">
        <f t="shared" si="2"/>
        <v>47</v>
      </c>
      <c r="B49">
        <f t="shared" si="3"/>
        <v>77</v>
      </c>
      <c r="C49" s="2">
        <f t="shared" si="4"/>
        <v>-3046479.4686004934</v>
      </c>
      <c r="D49" s="2">
        <f t="shared" si="0"/>
        <v>0</v>
      </c>
      <c r="E49" s="2">
        <f t="shared" si="1"/>
        <v>229802.19353163664</v>
      </c>
    </row>
    <row r="50" spans="1:5" x14ac:dyDescent="0.3">
      <c r="A50">
        <f t="shared" si="2"/>
        <v>48</v>
      </c>
      <c r="B50">
        <f t="shared" si="3"/>
        <v>78</v>
      </c>
      <c r="C50" s="2">
        <f t="shared" si="4"/>
        <v>-3610462.3916696077</v>
      </c>
      <c r="D50" s="2">
        <f t="shared" si="0"/>
        <v>0</v>
      </c>
      <c r="E50" s="2">
        <f t="shared" si="1"/>
        <v>235547.24836992752</v>
      </c>
    </row>
    <row r="51" spans="1:5" x14ac:dyDescent="0.3">
      <c r="A51">
        <f t="shared" si="2"/>
        <v>49</v>
      </c>
      <c r="B51">
        <f t="shared" si="3"/>
        <v>79</v>
      </c>
      <c r="C51" s="2">
        <f t="shared" si="4"/>
        <v>-4238302.6233235691</v>
      </c>
      <c r="D51" s="2">
        <f t="shared" si="0"/>
        <v>0</v>
      </c>
      <c r="E51" s="2">
        <f t="shared" si="1"/>
        <v>241435.92957917569</v>
      </c>
    </row>
    <row r="52" spans="1:5" x14ac:dyDescent="0.3">
      <c r="A52">
        <f t="shared" si="2"/>
        <v>50</v>
      </c>
      <c r="B52">
        <f t="shared" si="3"/>
        <v>80</v>
      </c>
      <c r="C52" s="2">
        <f t="shared" si="4"/>
        <v>-4936671.8852988258</v>
      </c>
      <c r="D52" s="2">
        <f t="shared" si="0"/>
        <v>0</v>
      </c>
      <c r="E52" s="2">
        <f t="shared" si="1"/>
        <v>247471.82781865509</v>
      </c>
    </row>
    <row r="53" spans="1:5" x14ac:dyDescent="0.3">
      <c r="A53">
        <f t="shared" si="2"/>
        <v>51</v>
      </c>
      <c r="B53">
        <f t="shared" si="3"/>
        <v>81</v>
      </c>
      <c r="C53" s="2">
        <f t="shared" si="4"/>
        <v>-5712926.3718554648</v>
      </c>
      <c r="D53" s="2">
        <f t="shared" si="0"/>
        <v>0</v>
      </c>
      <c r="E53" s="2">
        <f t="shared" si="1"/>
        <v>253658.62351412149</v>
      </c>
    </row>
    <row r="54" spans="1:5" x14ac:dyDescent="0.3">
      <c r="A54">
        <f t="shared" si="2"/>
        <v>52</v>
      </c>
      <c r="B54">
        <f t="shared" si="3"/>
        <v>82</v>
      </c>
      <c r="C54" s="2">
        <f t="shared" si="4"/>
        <v>-6575176.6648972845</v>
      </c>
      <c r="D54" s="2">
        <f t="shared" si="0"/>
        <v>0</v>
      </c>
      <c r="E54" s="2">
        <f t="shared" si="1"/>
        <v>260000.08910197447</v>
      </c>
    </row>
    <row r="55" spans="1:5" x14ac:dyDescent="0.3">
      <c r="A55">
        <f t="shared" si="2"/>
        <v>53</v>
      </c>
      <c r="B55">
        <f t="shared" si="3"/>
        <v>83</v>
      </c>
      <c r="C55" s="2">
        <f t="shared" si="4"/>
        <v>-7532364.7829071842</v>
      </c>
      <c r="D55" s="2">
        <f t="shared" si="0"/>
        <v>0</v>
      </c>
      <c r="E55" s="2">
        <f t="shared" si="1"/>
        <v>266500.09132952383</v>
      </c>
    </row>
    <row r="56" spans="1:5" x14ac:dyDescent="0.3">
      <c r="A56">
        <f t="shared" si="2"/>
        <v>54</v>
      </c>
      <c r="B56">
        <f t="shared" si="3"/>
        <v>84</v>
      </c>
      <c r="C56" s="2">
        <f t="shared" si="4"/>
        <v>-8594349.0914088544</v>
      </c>
      <c r="D56" s="2">
        <f t="shared" si="0"/>
        <v>0</v>
      </c>
      <c r="E56" s="2">
        <f t="shared" si="1"/>
        <v>273162.59361276188</v>
      </c>
    </row>
    <row r="57" spans="1:5" x14ac:dyDescent="0.3">
      <c r="A57">
        <f t="shared" si="2"/>
        <v>55</v>
      </c>
      <c r="B57">
        <f t="shared" si="3"/>
        <v>85</v>
      </c>
      <c r="C57" s="2">
        <f t="shared" si="4"/>
        <v>-9771997.8768938221</v>
      </c>
      <c r="D57" s="2">
        <f t="shared" si="0"/>
        <v>0</v>
      </c>
      <c r="E57" s="2">
        <f t="shared" si="1"/>
        <v>279991.65845308092</v>
      </c>
    </row>
    <row r="58" spans="1:5" x14ac:dyDescent="0.3">
      <c r="A58">
        <f t="shared" si="2"/>
        <v>56</v>
      </c>
      <c r="B58">
        <f t="shared" si="3"/>
        <v>86</v>
      </c>
      <c r="C58" s="2">
        <f t="shared" si="4"/>
        <v>-11077292.467952287</v>
      </c>
      <c r="D58" s="2">
        <f t="shared" si="0"/>
        <v>0</v>
      </c>
      <c r="E58" s="2">
        <f t="shared" si="1"/>
        <v>286991.44991440797</v>
      </c>
    </row>
    <row r="59" spans="1:5" x14ac:dyDescent="0.3">
      <c r="A59">
        <f t="shared" si="2"/>
        <v>57</v>
      </c>
      <c r="B59">
        <f t="shared" si="3"/>
        <v>87</v>
      </c>
      <c r="C59" s="2">
        <f t="shared" si="4"/>
        <v>-12523440.877489101</v>
      </c>
      <c r="D59" s="2">
        <f t="shared" si="0"/>
        <v>0</v>
      </c>
      <c r="E59" s="2">
        <f t="shared" si="1"/>
        <v>294166.23616226815</v>
      </c>
    </row>
    <row r="60" spans="1:5" x14ac:dyDescent="0.3">
      <c r="A60">
        <f t="shared" si="2"/>
        <v>58</v>
      </c>
      <c r="B60">
        <f t="shared" si="3"/>
        <v>88</v>
      </c>
      <c r="C60" s="2">
        <f t="shared" si="4"/>
        <v>-14125003.039243808</v>
      </c>
      <c r="D60" s="2">
        <f t="shared" si="0"/>
        <v>0</v>
      </c>
      <c r="E60" s="2">
        <f t="shared" si="1"/>
        <v>301520.39206632483</v>
      </c>
    </row>
    <row r="61" spans="1:5" x14ac:dyDescent="0.3">
      <c r="A61">
        <f t="shared" si="2"/>
        <v>59</v>
      </c>
      <c r="B61">
        <f t="shared" si="3"/>
        <v>89</v>
      </c>
      <c r="C61" s="2">
        <f t="shared" si="4"/>
        <v>-15898028.821303768</v>
      </c>
      <c r="D61" s="2">
        <f t="shared" si="0"/>
        <v>0</v>
      </c>
      <c r="E61" s="2">
        <f t="shared" si="1"/>
        <v>309058.40186798293</v>
      </c>
    </row>
    <row r="62" spans="1:5" x14ac:dyDescent="0.3">
      <c r="A62">
        <f t="shared" si="2"/>
        <v>60</v>
      </c>
      <c r="B62">
        <f t="shared" si="3"/>
        <v>90</v>
      </c>
      <c r="C62" s="2">
        <f t="shared" si="4"/>
        <v>-17860210.11993527</v>
      </c>
      <c r="D62" s="2">
        <f t="shared" si="0"/>
        <v>0</v>
      </c>
      <c r="E62" s="2">
        <f t="shared" si="1"/>
        <v>316784.86191468243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2"/>
  <sheetViews>
    <sheetView tabSelected="1" workbookViewId="0">
      <selection activeCell="L6" sqref="K6:L7"/>
    </sheetView>
  </sheetViews>
  <sheetFormatPr defaultRowHeight="14.4" x14ac:dyDescent="0.3"/>
  <cols>
    <col min="2" max="2" width="4" customWidth="1"/>
    <col min="3" max="3" width="17.5546875" style="2" bestFit="1" customWidth="1"/>
    <col min="4" max="4" width="19.5546875" bestFit="1" customWidth="1"/>
    <col min="5" max="5" width="18.109375" bestFit="1" customWidth="1"/>
    <col min="11" max="11" width="44.21875" bestFit="1" customWidth="1"/>
    <col min="12" max="12" width="10.109375" bestFit="1" customWidth="1"/>
  </cols>
  <sheetData>
    <row r="1" spans="1:12" x14ac:dyDescent="0.3">
      <c r="A1" s="4" t="s">
        <v>0</v>
      </c>
      <c r="B1" s="4" t="s">
        <v>1</v>
      </c>
      <c r="C1" s="5" t="s">
        <v>12</v>
      </c>
      <c r="D1" s="4" t="s">
        <v>11</v>
      </c>
      <c r="E1" s="4" t="s">
        <v>13</v>
      </c>
      <c r="K1" s="4" t="s">
        <v>2</v>
      </c>
      <c r="L1">
        <v>30</v>
      </c>
    </row>
    <row r="2" spans="1:12" x14ac:dyDescent="0.3">
      <c r="A2">
        <v>0</v>
      </c>
      <c r="B2">
        <f>L1</f>
        <v>30</v>
      </c>
      <c r="C2" s="2">
        <f>L3</f>
        <v>10000</v>
      </c>
      <c r="D2" s="2">
        <f t="shared" ref="D2:D62" si="0">IF(B2&gt;$L$2,0,$L$4*12*(1+$L$5)^A2)</f>
        <v>6000</v>
      </c>
      <c r="E2" s="2">
        <f t="shared" ref="E2:E62" si="1">IF(B2&gt;$L$2,$L$8*12*(1+$L$7)^A2,0)</f>
        <v>0</v>
      </c>
      <c r="K2" s="4" t="s">
        <v>3</v>
      </c>
      <c r="L2">
        <v>65</v>
      </c>
    </row>
    <row r="3" spans="1:12" x14ac:dyDescent="0.3">
      <c r="A3">
        <f>1+A2</f>
        <v>1</v>
      </c>
      <c r="B3">
        <f>+B2+A3-A2</f>
        <v>31</v>
      </c>
      <c r="C3" s="2">
        <f>(C2+D2-E2)*(1+$L$6)-(C2+D2-E2)*($L$6)*$L$9</f>
        <v>17632</v>
      </c>
      <c r="D3" s="2">
        <f t="shared" si="0"/>
        <v>6060</v>
      </c>
      <c r="E3" s="2">
        <f t="shared" si="1"/>
        <v>0</v>
      </c>
      <c r="K3" s="4" t="s">
        <v>8</v>
      </c>
      <c r="L3" s="2">
        <v>10000</v>
      </c>
    </row>
    <row r="4" spans="1:12" x14ac:dyDescent="0.3">
      <c r="A4">
        <f t="shared" ref="A4:A62" si="2">1+A3</f>
        <v>2</v>
      </c>
      <c r="B4">
        <f t="shared" ref="B4:B62" si="3">+B3+A4-A3</f>
        <v>32</v>
      </c>
      <c r="C4" s="2">
        <f t="shared" ref="C4:C62" si="4">(C3+D3-E3)*(1+$L$6)-(C3+D3-E3)*($L$6)*$L$9</f>
        <v>26108.584000000003</v>
      </c>
      <c r="D4" s="2">
        <f t="shared" si="0"/>
        <v>6120.6</v>
      </c>
      <c r="E4" s="2">
        <f t="shared" si="1"/>
        <v>0</v>
      </c>
      <c r="K4" s="4" t="s">
        <v>6</v>
      </c>
      <c r="L4" s="2">
        <v>500</v>
      </c>
    </row>
    <row r="5" spans="1:12" x14ac:dyDescent="0.3">
      <c r="A5">
        <f t="shared" si="2"/>
        <v>3</v>
      </c>
      <c r="B5">
        <f t="shared" si="3"/>
        <v>33</v>
      </c>
      <c r="C5" s="2">
        <f t="shared" si="4"/>
        <v>35516.56076800001</v>
      </c>
      <c r="D5" s="2">
        <f t="shared" si="0"/>
        <v>6181.8059999999996</v>
      </c>
      <c r="E5" s="2">
        <f t="shared" si="1"/>
        <v>0</v>
      </c>
      <c r="K5" s="4" t="s">
        <v>7</v>
      </c>
      <c r="L5" s="3">
        <v>0.01</v>
      </c>
    </row>
    <row r="6" spans="1:12" x14ac:dyDescent="0.3">
      <c r="A6">
        <f t="shared" si="2"/>
        <v>4</v>
      </c>
      <c r="B6">
        <f t="shared" si="3"/>
        <v>34</v>
      </c>
      <c r="C6" s="2">
        <f t="shared" si="4"/>
        <v>45951.600178336012</v>
      </c>
      <c r="D6" s="2">
        <f t="shared" si="0"/>
        <v>6243.6240600000001</v>
      </c>
      <c r="E6" s="2">
        <f t="shared" si="1"/>
        <v>0</v>
      </c>
      <c r="K6" s="4" t="s">
        <v>4</v>
      </c>
      <c r="L6" s="6">
        <v>0.12</v>
      </c>
    </row>
    <row r="7" spans="1:12" x14ac:dyDescent="0.3">
      <c r="A7">
        <f t="shared" si="2"/>
        <v>5</v>
      </c>
      <c r="B7">
        <f t="shared" si="3"/>
        <v>35</v>
      </c>
      <c r="C7" s="2">
        <f t="shared" si="4"/>
        <v>57519.13711064629</v>
      </c>
      <c r="D7" s="2">
        <f t="shared" si="0"/>
        <v>6306.0603005999992</v>
      </c>
      <c r="E7" s="2">
        <f t="shared" si="1"/>
        <v>0</v>
      </c>
      <c r="K7" s="4" t="s">
        <v>5</v>
      </c>
      <c r="L7" s="1">
        <v>2.5000000000000001E-2</v>
      </c>
    </row>
    <row r="8" spans="1:12" x14ac:dyDescent="0.3">
      <c r="A8">
        <f t="shared" si="2"/>
        <v>6</v>
      </c>
      <c r="B8">
        <f t="shared" si="3"/>
        <v>36</v>
      </c>
      <c r="C8" s="2">
        <f t="shared" si="4"/>
        <v>70335.367547193426</v>
      </c>
      <c r="D8" s="2">
        <f t="shared" si="0"/>
        <v>6369.1209036060009</v>
      </c>
      <c r="E8" s="2">
        <f t="shared" si="1"/>
        <v>0</v>
      </c>
      <c r="K8" s="4" t="s">
        <v>9</v>
      </c>
      <c r="L8" s="2">
        <v>6000</v>
      </c>
    </row>
    <row r="9" spans="1:12" x14ac:dyDescent="0.3">
      <c r="A9">
        <f t="shared" si="2"/>
        <v>7</v>
      </c>
      <c r="B9">
        <f t="shared" si="3"/>
        <v>37</v>
      </c>
      <c r="C9" s="2">
        <f t="shared" si="4"/>
        <v>84528.346272780982</v>
      </c>
      <c r="D9" s="2">
        <f t="shared" si="0"/>
        <v>6432.8121126420592</v>
      </c>
      <c r="E9" s="2">
        <f t="shared" si="1"/>
        <v>0</v>
      </c>
      <c r="K9" s="4" t="s">
        <v>10</v>
      </c>
      <c r="L9" s="3">
        <v>0.15</v>
      </c>
    </row>
    <row r="10" spans="1:12" x14ac:dyDescent="0.3">
      <c r="A10">
        <f t="shared" si="2"/>
        <v>8</v>
      </c>
      <c r="B10">
        <f t="shared" si="3"/>
        <v>38</v>
      </c>
      <c r="C10" s="2">
        <f t="shared" si="4"/>
        <v>100239.1965407362</v>
      </c>
      <c r="D10" s="2">
        <f t="shared" si="0"/>
        <v>6497.1402337684813</v>
      </c>
      <c r="E10" s="2">
        <f t="shared" si="1"/>
        <v>0</v>
      </c>
    </row>
    <row r="11" spans="1:12" x14ac:dyDescent="0.3">
      <c r="A11">
        <f t="shared" si="2"/>
        <v>9</v>
      </c>
      <c r="B11">
        <f t="shared" si="3"/>
        <v>39</v>
      </c>
      <c r="C11" s="2">
        <f t="shared" si="4"/>
        <v>117623.44312550417</v>
      </c>
      <c r="D11" s="2">
        <f t="shared" si="0"/>
        <v>6562.1116361061668</v>
      </c>
      <c r="E11" s="2">
        <f t="shared" si="1"/>
        <v>0</v>
      </c>
    </row>
    <row r="12" spans="1:12" x14ac:dyDescent="0.3">
      <c r="A12">
        <f t="shared" si="2"/>
        <v>10</v>
      </c>
      <c r="B12">
        <f t="shared" si="3"/>
        <v>40</v>
      </c>
      <c r="C12" s="2">
        <f t="shared" si="4"/>
        <v>136852.48134729461</v>
      </c>
      <c r="D12" s="2">
        <f t="shared" si="0"/>
        <v>6627.7327524672282</v>
      </c>
      <c r="E12" s="2">
        <f t="shared" si="1"/>
        <v>0</v>
      </c>
    </row>
    <row r="13" spans="1:12" x14ac:dyDescent="0.3">
      <c r="A13">
        <f t="shared" si="2"/>
        <v>11</v>
      </c>
      <c r="B13">
        <f t="shared" si="3"/>
        <v>41</v>
      </c>
      <c r="C13" s="2">
        <f t="shared" si="4"/>
        <v>158115.19593793753</v>
      </c>
      <c r="D13" s="2">
        <f t="shared" si="0"/>
        <v>6694.0100799918991</v>
      </c>
      <c r="E13" s="2">
        <f t="shared" si="1"/>
        <v>0</v>
      </c>
    </row>
    <row r="14" spans="1:12" x14ac:dyDescent="0.3">
      <c r="A14">
        <f t="shared" si="2"/>
        <v>12</v>
      </c>
      <c r="B14">
        <f t="shared" si="3"/>
        <v>42</v>
      </c>
      <c r="C14" s="2">
        <f t="shared" si="4"/>
        <v>181619.74503175824</v>
      </c>
      <c r="D14" s="2">
        <f t="shared" si="0"/>
        <v>6760.9501807918186</v>
      </c>
      <c r="E14" s="2">
        <f t="shared" si="1"/>
        <v>0</v>
      </c>
    </row>
    <row r="15" spans="1:12" x14ac:dyDescent="0.3">
      <c r="A15">
        <f t="shared" si="2"/>
        <v>13</v>
      </c>
      <c r="B15">
        <f t="shared" si="3"/>
        <v>43</v>
      </c>
      <c r="C15" s="2">
        <f t="shared" si="4"/>
        <v>207595.52612423018</v>
      </c>
      <c r="D15" s="2">
        <f t="shared" si="0"/>
        <v>6828.5596825997372</v>
      </c>
      <c r="E15" s="2">
        <f t="shared" si="1"/>
        <v>0</v>
      </c>
    </row>
    <row r="16" spans="1:12" x14ac:dyDescent="0.3">
      <c r="A16">
        <f t="shared" si="2"/>
        <v>14</v>
      </c>
      <c r="B16">
        <f t="shared" si="3"/>
        <v>44</v>
      </c>
      <c r="C16" s="2">
        <f t="shared" si="4"/>
        <v>236295.34255912658</v>
      </c>
      <c r="D16" s="2">
        <f t="shared" si="0"/>
        <v>6896.8452794257355</v>
      </c>
      <c r="E16" s="2">
        <f t="shared" si="1"/>
        <v>0</v>
      </c>
    </row>
    <row r="17" spans="1:5" x14ac:dyDescent="0.3">
      <c r="A17">
        <f t="shared" si="2"/>
        <v>15</v>
      </c>
      <c r="B17">
        <f t="shared" si="3"/>
        <v>45</v>
      </c>
      <c r="C17" s="2">
        <f t="shared" si="4"/>
        <v>267997.79099808465</v>
      </c>
      <c r="D17" s="2">
        <f t="shared" si="0"/>
        <v>6965.8137322199909</v>
      </c>
      <c r="E17" s="2">
        <f t="shared" si="1"/>
        <v>0</v>
      </c>
    </row>
    <row r="18" spans="1:5" x14ac:dyDescent="0.3">
      <c r="A18">
        <f t="shared" si="2"/>
        <v>16</v>
      </c>
      <c r="B18">
        <f t="shared" si="3"/>
        <v>46</v>
      </c>
      <c r="C18" s="2">
        <f t="shared" si="4"/>
        <v>303009.89241279574</v>
      </c>
      <c r="D18" s="2">
        <f t="shared" si="0"/>
        <v>7035.4718695421925</v>
      </c>
      <c r="E18" s="2">
        <f t="shared" si="1"/>
        <v>0</v>
      </c>
    </row>
    <row r="19" spans="1:5" x14ac:dyDescent="0.3">
      <c r="A19">
        <f t="shared" si="2"/>
        <v>17</v>
      </c>
      <c r="B19">
        <f t="shared" si="3"/>
        <v>47</v>
      </c>
      <c r="C19" s="2">
        <f t="shared" si="4"/>
        <v>341669.9914391365</v>
      </c>
      <c r="D19" s="2">
        <f t="shared" si="0"/>
        <v>7105.8265882376154</v>
      </c>
      <c r="E19" s="2">
        <f t="shared" si="1"/>
        <v>0</v>
      </c>
    </row>
    <row r="20" spans="1:5" x14ac:dyDescent="0.3">
      <c r="A20">
        <f t="shared" si="2"/>
        <v>18</v>
      </c>
      <c r="B20">
        <f t="shared" si="3"/>
        <v>48</v>
      </c>
      <c r="C20" s="2">
        <f t="shared" si="4"/>
        <v>384350.9514661663</v>
      </c>
      <c r="D20" s="2">
        <f t="shared" si="0"/>
        <v>7176.8848541199914</v>
      </c>
      <c r="E20" s="2">
        <f t="shared" si="1"/>
        <v>0</v>
      </c>
    </row>
    <row r="21" spans="1:5" x14ac:dyDescent="0.3">
      <c r="A21">
        <f t="shared" si="2"/>
        <v>19</v>
      </c>
      <c r="B21">
        <f t="shared" si="3"/>
        <v>49</v>
      </c>
      <c r="C21" s="2">
        <f t="shared" si="4"/>
        <v>431463.67562495556</v>
      </c>
      <c r="D21" s="2">
        <f t="shared" si="0"/>
        <v>7248.6537026611895</v>
      </c>
      <c r="E21" s="2">
        <f t="shared" si="1"/>
        <v>0</v>
      </c>
    </row>
    <row r="22" spans="1:5" x14ac:dyDescent="0.3">
      <c r="A22">
        <f t="shared" si="2"/>
        <v>20</v>
      </c>
      <c r="B22">
        <f t="shared" si="3"/>
        <v>50</v>
      </c>
      <c r="C22" s="2">
        <f t="shared" si="4"/>
        <v>483460.98691903369</v>
      </c>
      <c r="D22" s="2">
        <f t="shared" si="0"/>
        <v>7321.140239687802</v>
      </c>
      <c r="E22" s="2">
        <f t="shared" si="1"/>
        <v>0</v>
      </c>
    </row>
    <row r="23" spans="1:5" x14ac:dyDescent="0.3">
      <c r="A23">
        <f t="shared" si="2"/>
        <v>21</v>
      </c>
      <c r="B23">
        <f t="shared" si="3"/>
        <v>51</v>
      </c>
      <c r="C23" s="2">
        <f t="shared" si="4"/>
        <v>540841.90412891109</v>
      </c>
      <c r="D23" s="2">
        <f t="shared" si="0"/>
        <v>7394.35164208468</v>
      </c>
      <c r="E23" s="2">
        <f t="shared" si="1"/>
        <v>0</v>
      </c>
    </row>
    <row r="24" spans="1:5" x14ac:dyDescent="0.3">
      <c r="A24">
        <f t="shared" si="2"/>
        <v>22</v>
      </c>
      <c r="B24">
        <f t="shared" si="3"/>
        <v>52</v>
      </c>
      <c r="C24" s="2">
        <f t="shared" si="4"/>
        <v>604156.3538596374</v>
      </c>
      <c r="D24" s="2">
        <f t="shared" si="0"/>
        <v>7468.295158505528</v>
      </c>
      <c r="E24" s="2">
        <f t="shared" si="1"/>
        <v>0</v>
      </c>
    </row>
    <row r="25" spans="1:5" x14ac:dyDescent="0.3">
      <c r="A25">
        <f t="shared" si="2"/>
        <v>23</v>
      </c>
      <c r="B25">
        <f t="shared" si="3"/>
        <v>53</v>
      </c>
      <c r="C25" s="2">
        <f t="shared" si="4"/>
        <v>674010.36321799364</v>
      </c>
      <c r="D25" s="2">
        <f t="shared" si="0"/>
        <v>7542.978110090582</v>
      </c>
      <c r="E25" s="2">
        <f>IF(B25&gt;$L$2,$L$8*12*(1+$L$7)^A25,0)</f>
        <v>0</v>
      </c>
    </row>
    <row r="26" spans="1:5" x14ac:dyDescent="0.3">
      <c r="A26">
        <f t="shared" si="2"/>
        <v>24</v>
      </c>
      <c r="B26">
        <f t="shared" si="3"/>
        <v>54</v>
      </c>
      <c r="C26" s="2">
        <f t="shared" si="4"/>
        <v>751071.78214354895</v>
      </c>
      <c r="D26" s="2">
        <f t="shared" si="0"/>
        <v>7618.4078911914903</v>
      </c>
      <c r="E26" s="2">
        <f t="shared" si="1"/>
        <v>0</v>
      </c>
    </row>
    <row r="27" spans="1:5" x14ac:dyDescent="0.3">
      <c r="A27">
        <f t="shared" si="2"/>
        <v>25</v>
      </c>
      <c r="B27">
        <f t="shared" si="3"/>
        <v>55</v>
      </c>
      <c r="C27" s="2">
        <f t="shared" si="4"/>
        <v>836076.58941828413</v>
      </c>
      <c r="D27" s="2">
        <f t="shared" si="0"/>
        <v>7694.5919701034054</v>
      </c>
      <c r="E27" s="2">
        <f t="shared" si="1"/>
        <v>0</v>
      </c>
    </row>
    <row r="28" spans="1:5" x14ac:dyDescent="0.3">
      <c r="A28">
        <f t="shared" si="2"/>
        <v>26</v>
      </c>
      <c r="B28">
        <f t="shared" si="3"/>
        <v>56</v>
      </c>
      <c r="C28" s="2">
        <f t="shared" si="4"/>
        <v>929835.84189000318</v>
      </c>
      <c r="D28" s="2">
        <f t="shared" si="0"/>
        <v>7771.5378898044391</v>
      </c>
      <c r="E28" s="2">
        <f t="shared" si="1"/>
        <v>0</v>
      </c>
    </row>
    <row r="29" spans="1:5" x14ac:dyDescent="0.3">
      <c r="A29">
        <f t="shared" si="2"/>
        <v>27</v>
      </c>
      <c r="B29">
        <f t="shared" si="3"/>
        <v>57</v>
      </c>
      <c r="C29" s="2">
        <f t="shared" si="4"/>
        <v>1033243.3325173481</v>
      </c>
      <c r="D29" s="2">
        <f t="shared" si="0"/>
        <v>7849.2532687024814</v>
      </c>
      <c r="E29" s="2">
        <f t="shared" si="1"/>
        <v>0</v>
      </c>
    </row>
    <row r="30" spans="1:5" x14ac:dyDescent="0.3">
      <c r="A30">
        <f>1+A29</f>
        <v>28</v>
      </c>
      <c r="B30">
        <f t="shared" si="3"/>
        <v>58</v>
      </c>
      <c r="C30" s="2">
        <f t="shared" si="4"/>
        <v>1147284.0295362279</v>
      </c>
      <c r="D30" s="2">
        <f t="shared" si="0"/>
        <v>7927.7458013895066</v>
      </c>
      <c r="E30" s="2">
        <f t="shared" si="1"/>
        <v>0</v>
      </c>
    </row>
    <row r="31" spans="1:5" x14ac:dyDescent="0.3">
      <c r="A31">
        <f t="shared" si="2"/>
        <v>29</v>
      </c>
      <c r="B31">
        <f t="shared" si="3"/>
        <v>59</v>
      </c>
      <c r="C31" s="2">
        <f t="shared" si="4"/>
        <v>1273043.3764220544</v>
      </c>
      <c r="D31" s="2">
        <f t="shared" si="0"/>
        <v>8007.0232594034023</v>
      </c>
      <c r="E31" s="2">
        <f t="shared" si="1"/>
        <v>0</v>
      </c>
    </row>
    <row r="32" spans="1:5" x14ac:dyDescent="0.3">
      <c r="A32">
        <f t="shared" si="2"/>
        <v>30</v>
      </c>
      <c r="B32">
        <f t="shared" si="3"/>
        <v>60</v>
      </c>
      <c r="C32" s="2">
        <f t="shared" si="4"/>
        <v>1411717.5404489664</v>
      </c>
      <c r="D32" s="2">
        <f t="shared" si="0"/>
        <v>8087.0934919974379</v>
      </c>
      <c r="E32" s="2">
        <f t="shared" si="1"/>
        <v>0</v>
      </c>
    </row>
    <row r="33" spans="1:5" x14ac:dyDescent="0.3">
      <c r="A33">
        <f t="shared" si="2"/>
        <v>31</v>
      </c>
      <c r="B33">
        <f t="shared" si="3"/>
        <v>61</v>
      </c>
      <c r="C33" s="2">
        <f t="shared" si="4"/>
        <v>1564624.7066029424</v>
      </c>
      <c r="D33" s="2">
        <f t="shared" si="0"/>
        <v>8167.9644269174096</v>
      </c>
      <c r="E33" s="2">
        <f t="shared" si="1"/>
        <v>0</v>
      </c>
    </row>
    <row r="34" spans="1:5" x14ac:dyDescent="0.3">
      <c r="A34">
        <f t="shared" si="2"/>
        <v>32</v>
      </c>
      <c r="B34">
        <f t="shared" si="3"/>
        <v>62</v>
      </c>
      <c r="C34" s="2">
        <f t="shared" si="4"/>
        <v>1733217.5234749059</v>
      </c>
      <c r="D34" s="2">
        <f t="shared" si="0"/>
        <v>8249.6440711865853</v>
      </c>
      <c r="E34" s="2">
        <f t="shared" si="1"/>
        <v>0</v>
      </c>
    </row>
    <row r="35" spans="1:5" x14ac:dyDescent="0.3">
      <c r="A35">
        <f t="shared" si="2"/>
        <v>33</v>
      </c>
      <c r="B35">
        <f t="shared" si="3"/>
        <v>63</v>
      </c>
      <c r="C35" s="2">
        <f t="shared" si="4"/>
        <v>1919096.8186357941</v>
      </c>
      <c r="D35" s="2">
        <f t="shared" si="0"/>
        <v>8332.1405118984512</v>
      </c>
      <c r="E35" s="2">
        <f t="shared" si="1"/>
        <v>0</v>
      </c>
    </row>
    <row r="36" spans="1:5" x14ac:dyDescent="0.3">
      <c r="A36">
        <f t="shared" si="2"/>
        <v>34</v>
      </c>
      <c r="B36">
        <f t="shared" si="3"/>
        <v>64</v>
      </c>
      <c r="C36" s="2">
        <f t="shared" si="4"/>
        <v>2124026.7129807575</v>
      </c>
      <c r="D36" s="2">
        <f t="shared" si="0"/>
        <v>8415.4619170174356</v>
      </c>
      <c r="E36" s="2">
        <f t="shared" si="1"/>
        <v>0</v>
      </c>
    </row>
    <row r="37" spans="1:5" x14ac:dyDescent="0.3">
      <c r="A37">
        <f t="shared" si="2"/>
        <v>35</v>
      </c>
      <c r="B37">
        <f t="shared" si="3"/>
        <v>65</v>
      </c>
      <c r="C37" s="2">
        <f t="shared" si="4"/>
        <v>2349951.2767373482</v>
      </c>
      <c r="D37" s="2">
        <f t="shared" si="0"/>
        <v>8499.6165361876083</v>
      </c>
      <c r="E37" s="2">
        <f t="shared" si="1"/>
        <v>0</v>
      </c>
    </row>
    <row r="38" spans="1:5" x14ac:dyDescent="0.3">
      <c r="A38">
        <f t="shared" si="2"/>
        <v>36</v>
      </c>
      <c r="B38">
        <f t="shared" si="3"/>
        <v>66</v>
      </c>
      <c r="C38" s="2">
        <f t="shared" si="4"/>
        <v>2599012.8843874368</v>
      </c>
      <c r="D38" s="2">
        <f t="shared" si="0"/>
        <v>0</v>
      </c>
      <c r="E38" s="2">
        <f t="shared" si="1"/>
        <v>175142.54273168853</v>
      </c>
    </row>
    <row r="39" spans="1:5" x14ac:dyDescent="0.3">
      <c r="A39">
        <f t="shared" si="2"/>
        <v>37</v>
      </c>
      <c r="B39">
        <f t="shared" si="3"/>
        <v>67</v>
      </c>
      <c r="C39" s="2">
        <f t="shared" si="4"/>
        <v>2671105.1165046352</v>
      </c>
      <c r="D39" s="2">
        <f t="shared" si="0"/>
        <v>0</v>
      </c>
      <c r="E39" s="2">
        <f t="shared" si="1"/>
        <v>179521.10629998075</v>
      </c>
    </row>
    <row r="40" spans="1:5" x14ac:dyDescent="0.3">
      <c r="A40">
        <f t="shared" si="2"/>
        <v>38</v>
      </c>
      <c r="B40">
        <f t="shared" si="3"/>
        <v>68</v>
      </c>
      <c r="C40" s="2">
        <f t="shared" si="4"/>
        <v>2745725.5792455296</v>
      </c>
      <c r="D40" s="2">
        <f t="shared" si="0"/>
        <v>0</v>
      </c>
      <c r="E40" s="2">
        <f t="shared" si="1"/>
        <v>184009.1339574802</v>
      </c>
    </row>
    <row r="41" spans="1:5" x14ac:dyDescent="0.3">
      <c r="A41">
        <f t="shared" si="2"/>
        <v>39</v>
      </c>
      <c r="B41">
        <f t="shared" si="3"/>
        <v>69</v>
      </c>
      <c r="C41" s="2">
        <f t="shared" si="4"/>
        <v>2823011.5227074306</v>
      </c>
      <c r="D41" s="2">
        <f t="shared" si="0"/>
        <v>0</v>
      </c>
      <c r="E41" s="2">
        <f t="shared" si="1"/>
        <v>188609.36230641723</v>
      </c>
    </row>
    <row r="42" spans="1:5" x14ac:dyDescent="0.3">
      <c r="A42">
        <f t="shared" si="2"/>
        <v>40</v>
      </c>
      <c r="B42">
        <f t="shared" si="3"/>
        <v>70</v>
      </c>
      <c r="C42" s="2">
        <f t="shared" si="4"/>
        <v>2903111.1807619166</v>
      </c>
      <c r="D42" s="2">
        <f t="shared" si="0"/>
        <v>0</v>
      </c>
      <c r="E42" s="2">
        <f t="shared" si="1"/>
        <v>193324.59636407765</v>
      </c>
    </row>
    <row r="43" spans="1:5" x14ac:dyDescent="0.3">
      <c r="A43">
        <f t="shared" si="2"/>
        <v>41</v>
      </c>
      <c r="B43">
        <f t="shared" si="3"/>
        <v>71</v>
      </c>
      <c r="C43" s="2">
        <f t="shared" si="4"/>
        <v>2986184.8160064188</v>
      </c>
      <c r="D43" s="2">
        <f t="shared" si="0"/>
        <v>0</v>
      </c>
      <c r="E43" s="2">
        <f t="shared" si="1"/>
        <v>198157.71127317956</v>
      </c>
    </row>
    <row r="44" spans="1:5" x14ac:dyDescent="0.3">
      <c r="A44">
        <f t="shared" si="2"/>
        <v>42</v>
      </c>
      <c r="B44">
        <f t="shared" si="3"/>
        <v>72</v>
      </c>
      <c r="C44" s="2">
        <f t="shared" si="4"/>
        <v>3072405.8694160301</v>
      </c>
      <c r="D44" s="2">
        <f t="shared" si="0"/>
        <v>0</v>
      </c>
      <c r="E44" s="2">
        <f t="shared" si="1"/>
        <v>203111.65405500904</v>
      </c>
    </row>
    <row r="45" spans="1:5" x14ac:dyDescent="0.3">
      <c r="A45">
        <f>1+A44</f>
        <v>43</v>
      </c>
      <c r="B45">
        <f t="shared" si="3"/>
        <v>73</v>
      </c>
      <c r="C45" s="2">
        <f t="shared" si="4"/>
        <v>3161962.2253278457</v>
      </c>
      <c r="D45" s="2">
        <f t="shared" si="0"/>
        <v>0</v>
      </c>
      <c r="E45" s="2">
        <f t="shared" si="1"/>
        <v>208189.4454063843</v>
      </c>
    </row>
    <row r="46" spans="1:5" x14ac:dyDescent="0.3">
      <c r="A46">
        <f t="shared" si="2"/>
        <v>44</v>
      </c>
      <c r="B46">
        <f t="shared" si="3"/>
        <v>74</v>
      </c>
      <c r="C46" s="2">
        <f t="shared" si="4"/>
        <v>3255057.603473451</v>
      </c>
      <c r="D46" s="2">
        <f t="shared" si="0"/>
        <v>0</v>
      </c>
      <c r="E46" s="2">
        <f t="shared" si="1"/>
        <v>213394.18154154386</v>
      </c>
    </row>
    <row r="47" spans="1:5" x14ac:dyDescent="0.3">
      <c r="A47">
        <f t="shared" si="2"/>
        <v>45</v>
      </c>
      <c r="B47">
        <f t="shared" si="3"/>
        <v>75</v>
      </c>
      <c r="C47" s="2">
        <f t="shared" si="4"/>
        <v>3351913.0909689618</v>
      </c>
      <c r="D47" s="2">
        <f t="shared" si="0"/>
        <v>0</v>
      </c>
      <c r="E47" s="2">
        <f t="shared" si="1"/>
        <v>218729.03608008247</v>
      </c>
    </row>
    <row r="48" spans="1:5" x14ac:dyDescent="0.3">
      <c r="A48">
        <f t="shared" si="2"/>
        <v>46</v>
      </c>
      <c r="B48">
        <f t="shared" si="3"/>
        <v>76</v>
      </c>
      <c r="C48" s="2">
        <f t="shared" si="4"/>
        <v>3452768.8284875453</v>
      </c>
      <c r="D48" s="2">
        <f t="shared" si="0"/>
        <v>0</v>
      </c>
      <c r="E48" s="2">
        <f t="shared" si="1"/>
        <v>224197.26198208448</v>
      </c>
    </row>
    <row r="49" spans="1:5" x14ac:dyDescent="0.3">
      <c r="A49">
        <f t="shared" si="2"/>
        <v>47</v>
      </c>
      <c r="B49">
        <f t="shared" si="3"/>
        <v>77</v>
      </c>
      <c r="C49" s="2">
        <f t="shared" si="4"/>
        <v>3557885.8662890182</v>
      </c>
      <c r="D49" s="2">
        <f t="shared" si="0"/>
        <v>0</v>
      </c>
      <c r="E49" s="2">
        <f t="shared" si="1"/>
        <v>229802.19353163664</v>
      </c>
    </row>
    <row r="50" spans="1:5" x14ac:dyDescent="0.3">
      <c r="A50">
        <f t="shared" si="2"/>
        <v>48</v>
      </c>
      <c r="B50">
        <f t="shared" si="3"/>
        <v>78</v>
      </c>
      <c r="C50" s="2">
        <f t="shared" si="4"/>
        <v>3667548.2073786347</v>
      </c>
      <c r="D50" s="2">
        <f t="shared" si="0"/>
        <v>0</v>
      </c>
      <c r="E50" s="2">
        <f t="shared" si="1"/>
        <v>235547.24836992752</v>
      </c>
    </row>
    <row r="51" spans="1:5" x14ac:dyDescent="0.3">
      <c r="A51">
        <f t="shared" si="2"/>
        <v>49</v>
      </c>
      <c r="B51">
        <f t="shared" si="3"/>
        <v>79</v>
      </c>
      <c r="C51" s="2">
        <f t="shared" si="4"/>
        <v>3782065.0568275959</v>
      </c>
      <c r="D51" s="2">
        <f t="shared" si="0"/>
        <v>0</v>
      </c>
      <c r="E51" s="2">
        <f t="shared" si="1"/>
        <v>241435.92957917569</v>
      </c>
    </row>
    <row r="52" spans="1:5" x14ac:dyDescent="0.3">
      <c r="A52">
        <f t="shared" si="2"/>
        <v>50</v>
      </c>
      <c r="B52">
        <f t="shared" si="3"/>
        <v>80</v>
      </c>
      <c r="C52" s="2">
        <f t="shared" si="4"/>
        <v>3901773.2982277595</v>
      </c>
      <c r="D52" s="2">
        <f t="shared" si="0"/>
        <v>0</v>
      </c>
      <c r="E52" s="2">
        <f t="shared" si="1"/>
        <v>247471.82781865509</v>
      </c>
    </row>
    <row r="53" spans="1:5" x14ac:dyDescent="0.3">
      <c r="A53">
        <f t="shared" si="2"/>
        <v>51</v>
      </c>
      <c r="B53">
        <f t="shared" si="3"/>
        <v>81</v>
      </c>
      <c r="C53" s="2">
        <f t="shared" si="4"/>
        <v>4027040.2203908339</v>
      </c>
      <c r="D53" s="2">
        <f t="shared" si="0"/>
        <v>0</v>
      </c>
      <c r="E53" s="2">
        <f t="shared" si="1"/>
        <v>253658.62351412149</v>
      </c>
    </row>
    <row r="54" spans="1:5" x14ac:dyDescent="0.3">
      <c r="A54">
        <f t="shared" si="2"/>
        <v>52</v>
      </c>
      <c r="B54">
        <f t="shared" si="3"/>
        <v>82</v>
      </c>
      <c r="C54" s="2">
        <f t="shared" si="4"/>
        <v>4158266.5197581379</v>
      </c>
      <c r="D54" s="2">
        <f t="shared" si="0"/>
        <v>0</v>
      </c>
      <c r="E54" s="2">
        <f t="shared" si="1"/>
        <v>260000.08910197447</v>
      </c>
    </row>
    <row r="55" spans="1:5" x14ac:dyDescent="0.3">
      <c r="A55">
        <f t="shared" si="2"/>
        <v>53</v>
      </c>
      <c r="B55">
        <f t="shared" si="3"/>
        <v>83</v>
      </c>
      <c r="C55" s="2">
        <f t="shared" si="4"/>
        <v>4295889.6065830924</v>
      </c>
      <c r="D55" s="2">
        <f t="shared" si="0"/>
        <v>0</v>
      </c>
      <c r="E55" s="2">
        <f t="shared" si="1"/>
        <v>266500.09132952383</v>
      </c>
    </row>
    <row r="56" spans="1:5" x14ac:dyDescent="0.3">
      <c r="A56">
        <f t="shared" si="2"/>
        <v>54</v>
      </c>
      <c r="B56">
        <f t="shared" si="3"/>
        <v>84</v>
      </c>
      <c r="C56" s="2">
        <f t="shared" si="4"/>
        <v>4440387.2458094331</v>
      </c>
      <c r="D56" s="2">
        <f t="shared" si="0"/>
        <v>0</v>
      </c>
      <c r="E56" s="2">
        <f t="shared" si="1"/>
        <v>273162.59361276188</v>
      </c>
    </row>
    <row r="57" spans="1:5" x14ac:dyDescent="0.3">
      <c r="A57">
        <f t="shared" si="2"/>
        <v>55</v>
      </c>
      <c r="B57">
        <f t="shared" si="3"/>
        <v>85</v>
      </c>
      <c r="C57" s="2">
        <f t="shared" si="4"/>
        <v>4592281.5667207316</v>
      </c>
      <c r="D57" s="2">
        <f t="shared" si="0"/>
        <v>0</v>
      </c>
      <c r="E57" s="2">
        <f t="shared" si="1"/>
        <v>279991.65845308092</v>
      </c>
    </row>
    <row r="58" spans="1:5" x14ac:dyDescent="0.3">
      <c r="A58">
        <f t="shared" si="2"/>
        <v>56</v>
      </c>
      <c r="B58">
        <f t="shared" si="3"/>
        <v>86</v>
      </c>
      <c r="C58" s="2">
        <f t="shared" si="4"/>
        <v>4752143.4789109509</v>
      </c>
      <c r="D58" s="2">
        <f t="shared" si="0"/>
        <v>0</v>
      </c>
      <c r="E58" s="2">
        <f t="shared" si="1"/>
        <v>286991.44991440797</v>
      </c>
    </row>
    <row r="59" spans="1:5" x14ac:dyDescent="0.3">
      <c r="A59">
        <f t="shared" si="2"/>
        <v>57</v>
      </c>
      <c r="B59">
        <f t="shared" si="3"/>
        <v>87</v>
      </c>
      <c r="C59" s="2">
        <f t="shared" si="4"/>
        <v>4920597.5359541904</v>
      </c>
      <c r="D59" s="2">
        <f t="shared" si="0"/>
        <v>0</v>
      </c>
      <c r="E59" s="2">
        <f t="shared" si="1"/>
        <v>294166.23616226815</v>
      </c>
    </row>
    <row r="60" spans="1:5" x14ac:dyDescent="0.3">
      <c r="A60">
        <f t="shared" si="2"/>
        <v>58</v>
      </c>
      <c r="B60">
        <f t="shared" si="3"/>
        <v>88</v>
      </c>
      <c r="C60" s="2">
        <f t="shared" si="4"/>
        <v>5098327.2923706984</v>
      </c>
      <c r="D60" s="2">
        <f t="shared" si="0"/>
        <v>0</v>
      </c>
      <c r="E60" s="2">
        <f t="shared" si="1"/>
        <v>301520.39206632483</v>
      </c>
    </row>
    <row r="61" spans="1:5" x14ac:dyDescent="0.3">
      <c r="A61">
        <f t="shared" si="2"/>
        <v>59</v>
      </c>
      <c r="B61">
        <f t="shared" si="3"/>
        <v>89</v>
      </c>
      <c r="C61" s="2">
        <f t="shared" si="4"/>
        <v>5286081.2041354198</v>
      </c>
      <c r="D61" s="2">
        <f t="shared" si="0"/>
        <v>0</v>
      </c>
      <c r="E61" s="2">
        <f t="shared" si="1"/>
        <v>309058.40186798293</v>
      </c>
    </row>
    <row r="62" spans="1:5" x14ac:dyDescent="0.3">
      <c r="A62">
        <f t="shared" si="2"/>
        <v>60</v>
      </c>
      <c r="B62">
        <f t="shared" si="3"/>
        <v>90</v>
      </c>
      <c r="C62" s="2">
        <f t="shared" si="4"/>
        <v>5484679.128098716</v>
      </c>
      <c r="D62" s="2">
        <f t="shared" si="0"/>
        <v>0</v>
      </c>
      <c r="E62" s="2">
        <f t="shared" si="1"/>
        <v>316784.86191468243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4.4" x14ac:dyDescent="0.3"/>
  <sheetData>
    <row r="1" spans="1:1" x14ac:dyDescent="0.3">
      <c r="A1">
        <v>43</v>
      </c>
    </row>
    <row r="2" spans="1:1" x14ac:dyDescent="0.3">
      <c r="A2">
        <v>65</v>
      </c>
    </row>
    <row r="3" spans="1:1" x14ac:dyDescent="0.3">
      <c r="A3">
        <v>360000</v>
      </c>
    </row>
    <row r="4" spans="1:1" x14ac:dyDescent="0.3">
      <c r="A4">
        <v>500</v>
      </c>
    </row>
    <row r="5" spans="1:1" x14ac:dyDescent="0.3">
      <c r="A5">
        <v>0.01</v>
      </c>
    </row>
    <row r="6" spans="1:1" x14ac:dyDescent="0.3">
      <c r="A6">
        <v>0.15</v>
      </c>
    </row>
    <row r="7" spans="1:1" x14ac:dyDescent="0.3">
      <c r="A7">
        <v>2.5000000000000001E-2</v>
      </c>
    </row>
    <row r="8" spans="1:1" x14ac:dyDescent="0.3">
      <c r="A8">
        <v>4500</v>
      </c>
    </row>
    <row r="9" spans="1:1" x14ac:dyDescent="0.3">
      <c r="A9">
        <v>0.15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Save</vt:lpstr>
      <vt:lpstr>Invest</vt:lpstr>
      <vt:lpstr>Save &amp; Invest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HM201128</dc:creator>
  <cp:lastModifiedBy>HM201128</cp:lastModifiedBy>
  <dcterms:created xsi:type="dcterms:W3CDTF">2024-01-23T14:36:34Z</dcterms:created>
  <dcterms:modified xsi:type="dcterms:W3CDTF">2024-02-02T18:05:44Z</dcterms:modified>
</cp:coreProperties>
</file>